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liel\Documents\emazzanti\STEP2\Qatar\"/>
    </mc:Choice>
  </mc:AlternateContent>
  <bookViews>
    <workbookView xWindow="0" yWindow="0" windowWidth="28800" windowHeight="12435" activeTab="4"/>
  </bookViews>
  <sheets>
    <sheet name="DISK IO" sheetId="1" r:id="rId1"/>
    <sheet name="DB vs Size" sheetId="2" r:id="rId2"/>
    <sheet name="EXPENSIVE QUERIES" sheetId="3" r:id="rId3"/>
    <sheet name="FREQUENT QUERIES" sheetId="5" r:id="rId4"/>
    <sheet name="RAM ISSUE" sheetId="6" r:id="rId5"/>
    <sheet name="INTERNET SPEED" sheetId="4" r:id="rId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9" i="2" l="1"/>
  <c r="H10" i="2"/>
  <c r="H11" i="2"/>
  <c r="H12" i="2"/>
  <c r="H13" i="2"/>
  <c r="H14" i="2"/>
  <c r="H15" i="2"/>
  <c r="H16" i="2"/>
  <c r="H17" i="2"/>
  <c r="H18" i="2"/>
  <c r="H19" i="2"/>
  <c r="H8" i="2"/>
  <c r="G4" i="6"/>
  <c r="J8" i="2"/>
  <c r="J37" i="1"/>
  <c r="I37" i="1"/>
  <c r="H37" i="1"/>
  <c r="G37" i="1"/>
  <c r="K4" i="1"/>
  <c r="K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 i="1"/>
  <c r="K8" i="2" l="1"/>
</calcChain>
</file>

<file path=xl/sharedStrings.xml><?xml version="1.0" encoding="utf-8"?>
<sst xmlns="http://schemas.openxmlformats.org/spreadsheetml/2006/main" count="412" uniqueCount="352">
  <si>
    <t>model</t>
  </si>
  <si>
    <t>master</t>
  </si>
  <si>
    <t>msdb</t>
  </si>
  <si>
    <t>tempdb</t>
  </si>
  <si>
    <t>DatabaseName</t>
  </si>
  <si>
    <t>FileName</t>
  </si>
  <si>
    <t>Reads</t>
  </si>
  <si>
    <t>Writes</t>
  </si>
  <si>
    <t>AvgReadLatency</t>
  </si>
  <si>
    <t>AvgWriteLatency</t>
  </si>
  <si>
    <t>PeakReadLatency</t>
  </si>
  <si>
    <t>PeakWriteLatency</t>
  </si>
  <si>
    <t>CreationTime</t>
  </si>
  <si>
    <t>ExecutionCount</t>
  </si>
  <si>
    <t>TotalReads</t>
  </si>
  <si>
    <t>TotalWrites</t>
  </si>
  <si>
    <t>QueryText</t>
  </si>
  <si>
    <t>AvgCPUTime</t>
  </si>
  <si>
    <t>AvgLogicalReads</t>
  </si>
  <si>
    <t>AvgLogicalWrites</t>
  </si>
  <si>
    <t>AvgPhysicalReads</t>
  </si>
  <si>
    <t>TOTAL Logs Size in MB</t>
  </si>
  <si>
    <t>TOTAL DBs Size in MB</t>
  </si>
  <si>
    <t>LastExecutionTime</t>
  </si>
  <si>
    <t>AvgDurationSeconds</t>
  </si>
  <si>
    <t>ReadLatencyMs</t>
  </si>
  <si>
    <t>WriteLatencyMs</t>
  </si>
  <si>
    <t>AvgReadLatencyMs</t>
  </si>
  <si>
    <t>AvgWriteLatencyMs</t>
  </si>
  <si>
    <t>DataFileSizeMB</t>
  </si>
  <si>
    <t>LogFileSizeMB</t>
  </si>
  <si>
    <t>select   case       when cfg.configuration_id = 124 -- configuration id for default language      then (select lcid from sys.syslanguages as sl where sl.langid = cfg.value_in_use) -- getting default language LCID from default language langid      else cfg.value_in_use  end as value,  case       when cfg.configuration_id = 124 -- configuration id for default language      then (select name collate catalog_default from sys.syslanguages as sl where sl.langid = cfg.value_in_use) -- getting default language name from default language langid      when cfg.configuration_id = 1126 -- configuration id for default fulltext language      then ISNULL((select name collate catalog_default from sys.fulltext_languages as fl where fl.lcid = cfg.value_in_use), N'') -- getting default fulltext language name from default fulltext language lcid      else null  end as name,  cfg.configuration_id as configuration_id  from sys.configurations as cfg  where cfg.configuration_id in (115, 124, 1126, 1127, 1555)   order by cfg.configuration_id asc</t>
  </si>
  <si>
    <t>select host_platform from sys.dm_os_host_info</t>
  </si>
  <si>
    <t>AvgElapsedTime_ms</t>
  </si>
  <si>
    <t>MB_Read</t>
  </si>
  <si>
    <t>MB_Written</t>
  </si>
  <si>
    <t>DBA</t>
  </si>
  <si>
    <t>DBA_log</t>
  </si>
  <si>
    <t>Erin</t>
  </si>
  <si>
    <t>Erin_log</t>
  </si>
  <si>
    <t>Forecast</t>
  </si>
  <si>
    <t>XREF</t>
  </si>
  <si>
    <t>XREF_log</t>
  </si>
  <si>
    <t>Julia</t>
  </si>
  <si>
    <t>Julia_log</t>
  </si>
  <si>
    <t>mastlog</t>
  </si>
  <si>
    <t>modeldev</t>
  </si>
  <si>
    <t>modellog</t>
  </si>
  <si>
    <t>MSDBData</t>
  </si>
  <si>
    <t>MSDBLog</t>
  </si>
  <si>
    <t>Operations</t>
  </si>
  <si>
    <t>Operations_log</t>
  </si>
  <si>
    <t>SSISDB</t>
  </si>
  <si>
    <t>data</t>
  </si>
  <si>
    <t>log</t>
  </si>
  <si>
    <t>Steve</t>
  </si>
  <si>
    <t>Steve_log</t>
  </si>
  <si>
    <t>temp2</t>
  </si>
  <si>
    <t>temp3</t>
  </si>
  <si>
    <t>temp4</t>
  </si>
  <si>
    <t>temp5</t>
  </si>
  <si>
    <t>temp6</t>
  </si>
  <si>
    <t>temp7</t>
  </si>
  <si>
    <t>temp8</t>
  </si>
  <si>
    <t>tempdev</t>
  </si>
  <si>
    <t>templog</t>
  </si>
  <si>
    <t>INSERT INTO #BOM     SELECT *, 'XXXXX'     FROM OPENQUERY(PROD,'      SELECT DISTINCT LPAD ( '' '', LEVEL * 2 ) || LEVEL AS ORDER_LEVEL          , msib.segment1 AS ASSEMBLY_ITEM          , msib.description AS ASSEMBLY_DESCRIPTION          , msib.inventory_item_status_code  AS ASSEMBLY_ITEM_STATUS          , SYS_CONNECT_BY_PATH (msib.segment1, ''/'')  AS PATH          , (SYS_CONNECT_BY_PATH (msib.segment1, ''/'') || ''/'' || msib2.segment1) AS NEW_PATH          , msib2.segment1  AS COMPONENT_ITEM          , msib2.description AS COMPONENT_ITEM_DESCRIPTION          , msib2.inventory_item_status_code AS COMPONENT_ITEM_STATUS          , bic.item_num AS ITEM_NUM          , bic.operation_seq_num AS OPERATION_SEQ_NUM          , bic.component_quantity AS COMPONENT_QUANTITY      FROM     bom.bom_components_b   bic          , bom.bom_structures_b   bom          , inv.mtl_system_items_b msib          , inv.mtl_system_items_b msib2          , mtl_parameters         mp      WHERE 1 = 1        AND bic.bill_sequence_id = bom.bill_sequence_id        AND SYSDATE BETWEEN bic.effectivity_date AND Nvl(bic.disable_date, SYSDATE)        AND bom.assembly_item_id = msib.inventory_item_id        AND bom.organization_id = msib.organization_id        AND bic.component_item_id = msib2.inventory_item_id        AND bom.organization_id = msib2.organization_id        AND mp.organization_id = msib.organization_id        AND mp.organization_code = ''999''         AND bom.alternate_bom_designator IS NULL      START WITH  msib.segment1 &gt;= ''400000'' AND SYSDATE BETWEEN bic.effectivity_date AND Nvl(bic.disable_date, SYSDATE)      CONNECT BY NOCYCLE PRIOR bic.component_item_id = msib.inventory_item_id      '     )</t>
  </si>
  <si>
    <t>INSERT INTO #Production (        [TRANS_DATE_TIME]       ,[PART_NUMBER]       ,[PART_DESCRIPTION]       ,[PRODUCTION_QTY]       ,[LIST_LESS_7]       ,[TOTAL_PRICE]       ,[PLANNER_CODE]       ,[RESOURCE_HOURS]       ,[TOTAL_MACHINE_HOURS]       ,[FG_RESIN_WGT]       ,[FG_TOTAL_RESIN]       ,[UNIT_VOLUME]       ,[TOTAL_VOLUME]       ,[ORG_CODE]       ,[ORG_NAME]       ,[STD_COST]       ,[RESOURCE_COST]       ,[EARNED_OVERHEAD]       ,[MATERIAL_COST]       ,[MATERIAL_OVERHEAD_COST]       ,[OUTSIDE_PROCESSING_COST]       ,[TRANSACTION_ID]       ,[LINE_CODE]       ,[LINE_DESCRIPTION]       ,[Fingerprint]    )    SELECT       [TRANS_DATE_TIME]      ,[PART_NUMBER]      ,LEFT([PART_DESCRIPTION],100)      ,[PRODUCTION_QTY]      ,[LIST_LESS_7]      ,[TOTAL_PRICE]      ,[PLANNER_CODE]      ,[RESOURCE_HOURS]      ,[TOTAL_MACHINE_HOURS]      ,[FG_RESIN_WGT]      ,[FG_TOTAL_RESIN]      ,[UNIT_VOLUME]      ,[TOTAL_VOLUME]      ,[ORG_CODE]      ,[ORG_NAME]      ,[STD_COST]      ,[RESOURCE_COST]      ,[EARNED_OVERHEAD]      ,[MATERIAL_COST]      ,[MATERIAL_OVERHEAD_COST]      ,[OUTSIDE_PROCESSING_COST]      ,[TRANSACTION_ID]      ,[LINE_CODE]      ,[LINE_DESCRIPTION]      ,'XXX' AS Fingerprint    FROM OPENQUERY(PROD,     'with prod_trx_groups as               (        SELECT ood.organization_code                    AS ORG_CODE           ,ood.organization_name                    AS ORG_NAME           ,MSI.SEGMENT1                             AS PART_NUMBER           ,MSI.DESCRIPTION                          AS PART_DESCRIPTION           ,SUM( NVL( MMT.TRANSACTION_QUANTITY,0 ) ) AS PRODUCTION_QTY           ,msi.PLANNER_CODE                         AS PLANNER_CODE           ,CRH.RESOURCE_DEPARTMENT_HOURS            AS RESOURCE_HOURS           ,msi.unit_volume                          AS UNIT_VOLUME           ,mmt.transaction_date      AS TRANS_DATE_TIME --to_char(mmt.transaction_date,''YYYY-MM-DD'') --to_char(mmt.transaction_date,''YYYY-MM-DD HH:MI:SS'')                                --, EXTRACT(HOUR FROM mmt.transaction_date) AS Trans_TIME          , mmt.organization_id                     AS mmt_org_id           , mmt.inventory_item_id                   AS mmt_inventory_item_id           , mmt.transaction_source_id               AS mmt_transaction_source_id          , mmt.Transaction_id                      AS mmt_transaction_id           , wl.line_code                            AS wl_line_code           , wl.description                          AS wl_line_desc         from MTL_SYSTEM_ITEMS_B      MSI         LEFT JOIN CRP_RESOURCE_HOURS   CRH  ON msi.ORGANIZATION_ID = CRH.ORGANIZATION_ID and msi.inventory_item_id = crh.assembly_item_id         LEFT JOIN MTL_MATERIAL_TRANSACTIONS  MMT  ON msi.inventory_item_id = mmt.inventory_item_id         LEFT JOIN WIP_FLOW_SCHEDULES   WFS  ON mmt.transaction_source_id = wfs.wip_entity_id         LEFT JOIN MTL_TRANSACTION_TYPES   MTT     ON msi.organization_id = mmt.organization_id AND mmt.transaction_type_id = mtt.transaction_type_id        LEFT JOIN wip_lines      WL  ON to_number(mmt.attribute15) = wl.line_id AND mmt.organization_id = wl.organization_id        LEFT JOIN ORG_ORGANIZATION_DEFINITIONS OOD  ON msi.organization_id = ood.organization_id         LEFT JOIN HR_OPERATING_UNITS   HOU  ON ood.operating_unit = hou.organization_id        where MMT.TRANSACTION_DATE &gt;= SYSDATE - 35  --TO_DATE(''20210315'',''YYYYMMDD'') --AND MMT.TRANSACTION_DATE &lt; TO_DATE(''20210101'',''YYYYMMDD'')          AND UPPER(mmt.subinventory_code) like ''%WIP%''            AND mtt.transaction_type_name = ''WIP Completion''           AND hou.short_code = ''S2C US''           and msi.segment1 BETWEEN NVL(null, MSI.SEGMENT1 ) AND NVL( null, MSI.SEGMENT1 )        GROUP BY ood.organization_code           , ood.organization_name           , msi.segment1           , MSI.DESCRIPTION            , PLANNER_CODE           , CRH.RESOURCE_DEPARTMENT_HOURS           , msi.unit_volume           , mmt.transaction_date           --, EXTRACT(HOUR FROM mmt.transaction_date)          , mmt.organization_id           , mmt.inventory_item_id           , mmt.transaction_source_id           , mmt.Transaction_id          , wl.line_code          , wl.description              )               , pricing as               (         select          nvl( qll.operand, 0.00) AS LIST_LESS_7          , qll.product_attr_val_disp         from qp_secu_list_headers_v   qsl         LEFT JOIN qp_list_lines_v qll ON qsl.LIST_HEADER_ID = qll.LIST_HEADER_ID         where qsl.name = ''NSP LESS 7%''               )               , resin_wgt AS               (       select           msib.organization_id       AS ORG_ID          , msib.segment1                      AS PART_NUMBER          , abs(SUM( mmt_1.primary_quantity))  AS TOTAL_RESIN          , mmt.transaction_date          , mmt.transaction_source_id          AS wgt_transaction_source_id        FROM  INV.mtl_material_transactions     mmt          LEFT JOIN MTL_TRANSACTION_TYPES            MTT ON mmt.transaction_type_id = mtt.transaction_type_id          LEFT JOIN INV.mtl_system_items_b           msib ON msib.inventory_item_id = mmt.inventory_item_id  and msib.organization_id = mmt.organization_id           LEFT JOIN INV.mtl_material_transactions    mmt_1 ON mmt.transaction_source_id = mmt_1.transaction_source_id           LEFT JOIN INV.mtl_system_items_b           msib_1 ON msib_1.inventory_item_id = mmt_1.inventory_item_id and msib_1.organization_id = mmt_1.organization_id         where UPPER(mmt.subinventory_code) like ''%WIP%''           AND mtt.transaction_type_name = ''WIP Completion''         AND MMT.TRANSACTION_DATE &gt;= SYSDATE - 35 --TO_DATE(''20210201'',''YYYYMMDD'') --AND MMT.TRANSACTION_DATE &lt; TO_DATE(''20200101'',''YYYYMMDD'')         AND substr(msib_1.segment1,1,3) = ''120''           --and mmt.organization_id in ( ''86'', ''87'' )       group by msib.segment1, msib.organization_id, mmt.transaction_date, mmt.transaction_source_id                )               select                     PTG.TRANS_DATE_TIME                                   AS TRANS_DATE_TIME             , ptg.part_number                                     AS PART_NUMBER                     , ptg.part_description                                AS PART_DESCRIPTION                     , ptg.production_qty                                  AS PRODUCTION_QTY                     , nvl( ql.LIST_LESS_7, 0 )                            AS LIST_LESS_7         , ( ptg.production_qty * nvl(ql.LIST_LESS_7, 0 ) )    AS TOTAL_PRICE         , nvl( ptg.planner_code, ''MISSING'' )                AS PLANNER_CODE                     , nvl( ptg.resource_hours, 0 )                        AS RESOURCE_HOURS                     , nvl( ( ptg.production_qty * ptg.resource_hours ), 0 ) AS TOTAL_MACHINE_HOURS                     , nvl( ( rwgt.TOTAL_RESIN / ptg.production_qty ), 0 ) AS FG_RESIN_WGT                     , nvl(rwgt.TOTAL_RESIN , 0 )                          AS FG_TOTAL_RESIN                     , nvl( ptg.unit_volume, 0 )                           AS UNIT_VOLUME                     , nvl( ( ptg.production_qty * ptg.unit_volume ), 0 )  AS TOTAL_VOLUME         , ptg.org_code                                        AS ORG_CODE                     , ptg.org_name                                        AS ORG_NAME                       , itcv.item_cost                                      AS STD_COST                      , itcv.resource_cost                                  AS RESOURCE_COST                      , itcv.overhead_cost                                  AS EARNED_OVERHEAD                     , itcv.material_cost                                  AS MATERIAL_COST                      , itcv.material_overhead_cost                         AS MATERIAL_OVERHEAD_COST                     , itcv.outside_processing_cost                        AS OUTSIDE_PROCESSING_COST          , ptg.mmt_transaction_id                              AS TRANSACTION_ID        , ptg.wl_line_code                                    AS LINE_CODE        , ptg.wl_line_desc                                    AS LINE_DESCRIPTION                from  prod_trx_groups ptg                     left outer join resin_wgt     rwgt ON ptg.mmt_transaction_source_id = rwgt.wgt_transaction_source_id                      left outer join pricing     ql   ON ptg.part_number = ql.product_attr_val_disp                      left outer join CST_ITEM_COST_TYPE_V   itcv ON ptg.mmt_org_id = itcv.organization_id AND ptg.mmt_inventory_item_id = itcv.inventory_item_id  and itcv.cost_type = ''Frozen''                        left outer join pricing     ql   ON ptg.part_number = ql.product_attr_val_disp         --and rwgt.ORG_ID in (86,87)                                   --GROUP BY PTG.TRANS_DATE_TIME              --ORDER BY PTG.TRANS_DATE_TIME    '    )</t>
  </si>
  <si>
    <t>INSERT INTO dbo.FactInventoryLPN     SELECT p.* FROM Fact.[InventoryLPN] p     WHERE p.DateKey &gt;= @startDate</t>
  </si>
  <si>
    <t>INSERT INTO Oracle.XLA_MTL     SELECT *     FROM OPENQUERY(PROD,      '      WITH CTE AS (      SELECT DISTINCT        gir.JE_BATCH_ID       ,gir.JE_HEADER_ID       ,gir.JE_LINE_NUM       ,xal.DESCRIPTION AS AE_LINE_DESCRIPTION       ,xal.ACCOUNTING_CLASS_CODE       ,NVL(xal.ACCOUNTED_DR,0) AS ACCOUNTED_DR       ,NVL(xal.ACCOUNTED_CR,0) AS ACCOUNTED_CR       --,NVL(xal.UNROUNDED_ACCOUNTED_DR,0) AS UNROUNDED_ACCOUNTED_DR       --,NVL(xal.UNROUNDED_ACCOUNTED_CR,0) AS UNROUNDED_ACCOUNTED_CR       ,NVL(xdl.UNROUNDED_ACCOUNTED_DR,0) AS Debit       ,NVL(xdl.UNROUNDED_ACCOUNTED_CR,0) AS Credit       ,xal.ACCOUNTING_DATE       ,xah.JE_CATEGORY_NAME       ,xah.PRODUCT_RULE_CODE       ,xah.DESCRIPTION AS AE_HEADER_DESCRIPTION       ,xte.ENTITY_CODE       ,xte.TRANSACTION_NUMBER       ,xdl.SOURCE_DISTRIBUTION_TYPE       ,xdl.SOURCE_DISTRIBUTION_ID_NUM_1       ,xdl.ACCOUNTING_LINE_CODE       ,xdl.LINE_DEFINITION_CODE       ,xdl.EVENT_TYPE_CODE       ,xdl.APPLIED_TO_ENTITY_CODE       ,xdl.APPLIED_TO_DISTRIBUTION_TYPE       ,glcc.Segment1       ,glcc.Segment2       ,glcc.Segment3       ,glcc.Segment4       ,gjl.DESCRIPTION AS JE_LINE_DESCRIPTION       ,gjh.NAME AS JE_HEADER_NAME       ,gjh.DESCRIPTION AS JE_HEADER_DESCRIPTION       ,xdl.AE_HEADER_ID       ,xdl.AE_LINE_NUM       ,mta.transaction_id       ,mta.inv_sub_ledger_id       ,hca.cust_account_id AS account_id       ,hca.account_name       ,msi.Segment1 AS SKU       ,mmt.SHIPMENT_NUMBER       ,mmt.TRANSACTION_QUANTITY      FROM GL_IMPORT_REFERENCES gir        LEFT JOIN XLA_AE_LINES xal     ON xal.gl_sl_link_id = gir.gl_sl_link_id AND xal.gl_sl_link_table = gir.gl_sl_link_table        LEFT JOIN XLA_AE_HEADERS xah    ON xah.ae_header_id = xal.ae_header_id AND xah.application_id = xal.application_id       LEFT JOIN xla.XLA_TRANSACTION_ENTITIES xte ON xal.application_id = xte.application_id AND xah.entity_id = xte.entity_id       LEFT JOIN XLA_DISTRIBUTION_LINKS xdl  ON xte.application_id = xdl.application_id AND xah.ae_header_id = xdl.ae_header_id AND xah.event_id = xdl.event_id AND xal.ae_line_num = xdl.ae_line_num        LEFT JOIN GL_CODE_COMBINATIONS glcc   ON xal.CODE_COMBINATION_ID = glcc.CODE_COMBINATION_ID       LEFT JOIN gl_je_lines gjl     ON gir.je_header_id = gjl.je_header_id AND gir.je_line_num = gjl.je_line_num       LEFT JOIN gl_je_headers gjh     ON gjh.je_header_id = gjl.je_header_id       LEFT JOIN apps.mtl_transaction_accounts mta ON mta.transaction_id = xte.source_id_int_1 AND xdl.source_distribution_id_num_1 = mta.inv_sub_ledger_id --AND mta.REFERENCE_ACCOUNT = glcc.CODE_COMBINATION_ID       LEFT JOIN apps.mtl_material_transactions mmt ON mmt.TRANSACTION_ID = xte.source_id_int_1 --mmt.TRANSACTION_ID = mta.transaction_id       LEFT JOIN apps.mtl_system_items_b msi  ON mmt.ORGANIZATION_ID = msi.ORGANIZATION_ID AND mmt.INVENTORY_ITEM_ID = msi.INVENTORY_ITEM_ID       LEFT JOIN GL_CODE_COMBINATIONS glcc   ON xal.CODE_COMBINATION_ID = glcc.CODE_COMBINATION_ID       --LEFT JOIN gl.gl_periods gl    ON gl.period_set_name=''S2H 4-4-5''and gl.adjustment_period_flag=''N'' and trxd.gl_date&gt;=gl.start_date and trxd.gl_date&lt;gl.end_date+1 --new       --LEFT JOIN INV.MTL_SYSTEM_ITEMS_B msi  ON msi.inventory_item_id = trxl.INVENTORY_ITEM_ID and 85=msi.organization_id       LEFT JOIN ar.hz_cust_accounts hca   ON xal.PARTY_ID=hca.cust_account_id          WHERE         --gjl.PERIOD_NAME = ''Sep-22''       xal.ACCOUNTING_DATE &gt;= TRUNC(sysdate-3)       AND gjh.ledger_id = ''2022''       AND xdl.source_distribution_type = ''MTL_TRANSACTION_ACCOUNTS''       AND (xal.UNROUNDED_ACCOUNTED_CR &lt;&gt; 0 OR xal.UNROUNDED_ACCOUNTED_DR &lt;&gt; 0)      )      SELECT JE_BATCH_ID, JE_HEADER_ID, JE_LINE_NUM, JE_CATEGORY_NAME, JE_HEADER_DESCRIPTION, JE_LINE_DESCRIPTION, AE_HEADER_DESCRIPTION, ACCOUNTING_CLASS_CODE, SEGMENT1, SEGMENT2, SEGMENT3, SEGMENT4, ACCOUNTING_DATE, transaction_id, inv_sub_ledger_id, ACCOUNT_ID, ACCOUNT_NAME, SKU, SUM(Debit) AS Debit, SUM(Credit) AS Credit, SHIPMENT_NUMBER, TRANSACTION_QUANTITY      FROM CTE       GROUP BY JE_BATCH_ID, JE_HEADER_ID, JE_LINE_NUM, JE_CATEGORY_NAME, JE_HEADER_DESCRIPTION, JE_LINE_DESCRIPTION, AE_HEADER_DESCRIPTION, ACCOUNTING_CLASS_CODE, SEGMENT1, SEGMENT2, SEGMENT3, SEGMENT4, ACCOUNTING_DATE, transaction_id, inv_sub_ledger_id, ACCOUNT_ID, ACCOUNT_NAME, SKU, SHIPMENT_NUMBER, TRANSACTION_QUANTITY     ')</t>
  </si>
  <si>
    <t>INSERT INTO #MaterialTrans    SELECT [TRANSACTION_ID]      ,[LAST_UPDATE_DATE]      ,[LAST_UPDATED_BY]      ,[CREATION_DATE]      ,[CREATED_BY]      ,[LAST_UPDATE_LOGIN]      ,[REQUEST_ID]      ,[PROGRAM_APPLICATION_ID]      ,[PROGRAM_ID]      ,[PROGRAM_UPDATE_DATE]      ,[INVENTORY_ITEM_ID]      ,[REVISION]      ,[ORGANIZATION_ID]      ,[SUBINVENTORY_CODE]      ,[LOCATOR_ID]      ,[TRANSACTION_TYPE_ID]      ,[TRANSACTION_ACTION_ID]      ,[TRANSACTION_SOURCE_TYPE_ID]      ,[TRANSACTION_SOURCE_ID]      ,[TRANSACTION_SOURCE_NAME]      ,[TRANSACTION_QUANTITY]      ,[TRANSACTION_UOM]      ,[PRIMARY_QUANTITY]      ,[TRANSACTION_DATE]      ,[VARIANCE_AMOUNT]      ,[ACCT_PERIOD_ID]      ,[TRANSACTION_REFERENCE]      ,[REASON_ID]      ,[DISTRIBUTION_ACCOUNT_ID]      ,[ENCUMBRANCE_ACCOUNT]      ,[ENCUMBRANCE_AMOUNT]      ,[COST_UPDATE_ID]      ,[COSTED_FLAG]      ,[TRANSACTION_GROUP_ID]      ,[INVOICED_FLAG]      ,[ACTUAL_COST]      ,[TRANSACTION_COST]      ,[PRIOR_COST]      ,[NEW_COST]      ,[CURRENCY_CODE]      ,[CURRENCY_CONVERSION_RATE]      ,[CURRENCY_CONVERSION_TYPE]      ,[CURRENCY_CONVERSION_DATE]      ,[USSGL_TRANSACTION_CODE]      ,[QUANTITY_ADJUSTED]      ,[EMPLOYEE_CODE]      ,[DEPARTMENT_ID]      ,[OPERATION_SEQ_NUM]      ,[MASTER_SCHEDULE_UPDATE_CODE]      ,[RECEIVING_DOCUMENT]      ,[PICKING_LINE_ID]      ,[TRX_SOURCE_LINE_ID]      ,[TRX_SOURCE_DELIVERY_ID]      ,[REPETITIVE_LINE_ID]      ,[PHYSICAL_ADJUSTMENT_ID]      ,[CYCLE_COUNT_ID]      ,[RMA_LINE_ID]      ,[TRANSFER_TRANSACTION_ID]      ,[TRANSACTION_SET_ID]      ,[RCV_TRANSACTION_ID]      ,[MOVE_TRANSACTION_ID]      ,[COMPLETION_TRANSACTION_ID]      ,[SHORTAGE_PROCESS_CODE]      ,[SOURCE_CODE]      ,[SOURCE_LINE_ID]      ,[VENDOR_LOT_NUMBER]      ,[TRANSFER_ORGANIZATION_ID]      ,[TRANSFER_SUBINVENTORY]      ,[TRANSFER_LOCATOR_ID]      ,[SHIPMENT_NUMBER]      ,[TRANSFER_COST]      ,[TRANSPORTATION_DIST_ACCOUNT]      ,[TRANSPORTATION_COST]      ,[TRANSFER_COST_DIST_ACCOUNT]      ,[WAYBILL_AIRBILL]      ,[FREIGHT_CODE]      ,[NUMBER_OF_CONTAINERS]      ,[VALUE_CHANGE]      ,[PERCENTAGE_CHANGE]      ,[ATTRIBUTE_CATEGORY]      ,[ATTRIBUTE1]      ,[ATTRIBUTE2]      ,[ATTRIBUTE3]      ,[ATTRIBUTE4]      ,[ATTRIBUTE5]      ,[ATTRIBUTE6]      ,[ATTRIBUTE7]      ,[ATTRIBUTE8]      ,[ATTRIBUTE9]      ,[ATTRIBUTE10]      ,[ATTRIBUTE11]      ,[ATTRIBUTE12]      ,[ATTRIBUTE13]      ,[ATTRIBUTE14]      ,[ATTRIBUTE15]      ,[MOVEMENT_ID]      ,[TASK_ID]      ,[TO_TASK_ID]      ,[PROJECT_ID]      ,[TO_PROJECT_ID]      ,[SOURCE_PROJECT_ID]      ,[PA_EXPENDITURE_ORG_ID]      ,[SOURCE_TASK_ID]      ,[EXPENDITURE_TYPE]      ,[ERROR_CODE]      ,[ERROR_EXPLANATION]      ,[PRIOR_COSTED_QUANTITY]      ,[TRANSFER_PRIOR_COSTED_QUANTITY]      ,[FINAL_COMPLETION_FLAG]      ,[PM_COST_COLLECTED]      ,[PM_COST_COLLECTOR_GROUP_ID]      ,[SHIPMENT_COSTED]      ,[TRANSFER_PERCENTAGE]      ,[MATERIAL_ACCOUNT]      ,[MATERIAL_OVERHEAD_ACCOUNT]      ,[RESOURCE_ACCOUNT]      ,[OUTSIDE_PROCESSING_ACCOUNT]      ,[OVERHEAD_ACCOUNT]      ,[COST_GROUP_ID]      ,[TRANSFER_COST_GROUP_ID]      ,[FLOW_SCHEDULE]      ,[QA_COLLECTION_ID]      ,[OVERCOMPLETION_TRANSACTION_QTY]      ,[OVERCOMPLETION_PRIMARY_QTY]      ,[OVERCOMPLETION_TRANSACTION_ID]      ,[MVT_STAT_STATUS]      ,[COMMON_BOM_SEQ_ID]      ,[COMMON_ROUTING_SEQ_ID]      ,[ORG_COST_GROUP_ID]      ,[COST_TYPE_ID]      ,[PERIODIC_PRIMARY_QUANTITY]      ,[MOVE_ORDER_LINE_ID]      ,[TASK_GROUP_ID]      ,[PICK_SLIP_NUMBER]      ,[LPN_ID]      ,[TRANSFER_LPN_ID]      ,[PICK_STRATEGY_ID]      ,[PICK_RULE_ID]      ,[PUT_AWAY_STRATEGY_ID]      ,[PUT_AWAY_RULE_ID]      ,[CONTENT_LPN_ID]      ,[PICK_SLIP_DATE]      ,[COST_CATEGORY_ID]      ,[ORGANIZATION_TYPE]      ,[TRANSFER_ORGANIZATION_TYPE]      ,[OWNING_ORGANIZATION_ID]      ,[OWNING_TP_TYPE]      ,[XFR_OWNING_ORGANIZATION_ID]      ,[TRANSFER_OWNING_TP_TYPE]      ,[PLANNING_ORGANIZATION_ID]      ,[PLANNING_TP_TYPE]      ,[XFR_PLANNING_ORGANIZATION_ID]      ,[TRANSFER_PLANNING_TP_TYPE]      ,[SECONDARY_UOM_CODE]      ,[SECONDARY_TRANSACTION_QUANTITY]      ,[TRANSACTION_GROUP_SEQ]      ,[SHIP_TO_LOCATION_ID]      ,[RESERVATION_ID]      ,[TRANSACTION_MODE]      ,[TRANSACTION_BATCH_ID]      ,[TRANSACTION_BATCH_SEQ]      ,[INTRANSIT_ACCOUNT]      ,[FOB_POINT]      ,[PARENT_TRANSACTION_ID]      ,[LOGICAL_TRX_TYPE_CODE]      ,[TRX_FLOW_HEADER_ID]      ,[LOGICAL_TRANSACTIONS_CREATED]      ,[LOGICAL_TRANSACTION]      ,[INTERCOMPANY_COST]      ,[INTERCOMPANY_PRICING_OPTION]      ,[INTERCOMPANY_CURRENCY_CODE]      ,[ORIGINAL_TRANSACTION_TEMP_ID]      ,[TRANSFER_PRICE]      ,[EXPENSE_ACCOUNT_ID]      ,[COGS_RECOGNITION_PERCENT]      ,[SO_ISSUE_ACCOUNT_TYPE]      ,[OPM_COSTED_FLAG]      ,[MATERIAL_EXPENSE_ACCOUNT]      ,[TRANSACTION_EXTRACTED]      ,[XML_DOCUMENT_ID]      ,'XXX' AS [Fingerprint]   FROM OPENQUERY(PROD,'    SELECT * FROM INV.MTL_MATERIAL_TRANSACTIONS     --WHERE (LAST_UPDATE_DATE &gt;= TO_DATE(''20210101'',''YYYYMMDD'') AND LAST_UPDATE_DATE &lt; TO_DATE(''20210201'',''YYYYMMDD''))    -- OR (CREATION_DATE &gt;= TO_DATE(''20210101'',''YYYYMMDD'') AND CREATION_DATE &lt; TO_DATE(''20210201'',''YYYYMMDD''))     WHERE CREATION_DATE &gt;= SYSDATE - 5 OR LAST_UPDATE_DATE &gt;= SYSDATE - 5')</t>
  </si>
  <si>
    <t>INSERT INTO dbo.FactInventory     SELECT p.* FROM Fact.[Inventory] p     WHERE p.DateKey &gt;= @startDate</t>
  </si>
  <si>
    <t>UPDATE pm      SET pm.HasSCP = CASE WHEN v.ProductID IS NOT NULL THEN v.HasSCP ELSE 0 END      FROM dbo.DimProductMaster pm      LEFT JOIN Fact.ProductIsVisible v ON pm.ProductID = v.ProductID</t>
  </si>
  <si>
    <t>INSERT INTO dbo.FactPlan       SELECT p.* FROM Fact.[Plan] p       LEFT JOIN dbo.DimCalendarFiscal cf       ON p.DateID = cf.DateID       WHERE cf.DateKey &gt;= @startDate</t>
  </si>
  <si>
    <t>SELECT [ID],[BudgetID],[DateID],[DateKey],[DemandClassID],[ProductID],[CustomerID],[SaleTypeID],[UnitPriceID],[Sales],[Cogs],[Material Cost],[Material Overhead Cost],[Resource Cost],[Outside Processing Cost],[Overhead Cost],[GP],[Units],[Coop],[DIF Returns],[Invoiced Freight],[Freight Allowance],[Markdown],[Cash Discounts],[Other],[Surcharge],[Commission],[Royalty],[Freight Out],[Sales Operations],[Units Operations] FROM [Operations].[dbo].[FactPBISalesBudget] WHERE [BudgetID]=@1</t>
  </si>
  <si>
    <t>INSERT INTO dbo.FactPlannedSales     SELECT p.* FROM Fact.[PlannedSales14week] p</t>
  </si>
  <si>
    <t>select [_].[ID] as [ID],      [_].[BudgetID] as [BudgetID],      [_].[DateID] as [DateID],      [_].[DateKey] as [DateKey],      [_].[DemandClassID] as [DemandClassID],      [_].[ProductID] as [ProductID],      [_].[CustomerID] as [CustomerID],      [_].[SaleTypeID] as [SaleTypeID],      [_].[UnitPriceID] as [UnitPriceID],      [_].[Sales] as [$Sales],      [_].[Cogs] as [$Cogs],      [_].[Material Cost] as [$Material Cost],      [_].[Material Overhead Cost] as [$Material Overhead Cost],      [_].[Resource Cost] as [$Resource Cost],      [_].[Outside Processing Cost] as [$Outside Processing Cost],      [_].[Overhead Cost] as [$Overhead Cost],      [_].[GP] as [$GP],      [_].[Units] as [$Units],      [_].[Coop] as [$Coop],      [_].[DIF Returns] as [$DIF Returns],      [_].[Invoiced Freight] as [$Invoiced Freight],      [_].[Freight Allowance] as [$Freight Allowance],      [_].[Markdown] as [$Markdown],      [_].[Cash Discounts] as [$Cash Discounts],      [_].[Other] as [$Other],      [_].[Surcharge] as [$Surcharge],      [_].[Commission] as [$Commission],      [_].[Royalty] as [$Royalty],      [_].[Freight Out] as [$Freight Out],      [_].[Sales Operations] as [Sales Operations],      [_].[Units Operations] as [Units Operations],      [_].[InvoicePriceID] as [InvoicePriceID],      [_].[LastForecastPriceID] as [LastForecastPriceID],      [_].[BudgetPriceID] as [BudgetPriceID],      [_].[LastBudgetPriceID] as [LastBudgetPriceID],      [_].[Sales Invoice Price] as [Sales Invoice Price],      [_].[Sales Forecast Price] as [Sales Forecast Price],      [_].[Sales Budget Price] as [Sales Budget Price],      [_].[Sales Budget LY Price] as [Sales Budget LY Price],      [_].[Base Currency] as [Base Currency],      [_].[Price Type] as [Price Type],      [_].[COGS Operations] as [COGS Operations]  from [dbo].[FactSalesBudget] as [_]</t>
  </si>
  <si>
    <t>select [_].[ID] as [ID],      [_].[BudgetID] as [BudgetID],      [_].[DateID] as [DateID],      [_].[DateKey] as [DateKey],      [_].[DemandClassID] as [DemandClassID],      [_].[ProductID] as [ProductID],      [_].[CustomerID] as [CustomerID],      [_].[SaleTypeID] as [SaleTypeID],      [_].[UnitPriceID] as [UnitPriceID],      [_].[Sales] as [$Sales],      [_].[Cogs] as [$Cogs],      [_].[Material Cost] as [$Material Cost],      [_].[Material Overhead Cost] as [$Material Overhead Cost],      [_].[Resource Cost] as [$Resource Cost],      [_].[Outside Processing Cost] as [$Outside Processing Cost],      [_].[Overhead Cost] as [$Overhead Cost],      [_].[GP] as [$GP],      [_].[Units] as [$Units],      [_].[Coop] as [$Coop],      [_].[DIF Returns] as [$DIF Returns],      [_].[Invoiced Freight] as [$Invoiced Freight],      [_].[Freight Allowance] as [$Freight Allowance],      [_].[Markdown] as [$Markdown],      [_].[Cash Discounts] as [$Cash Discounts],      [_].[Other] as [$Other],      [_].[Surcharge] as [$Surcharge],      [_].[Commission] as [$Commission],      [_].[Royalty] as [$Royalty],      [_].[Freight Out] as [$Freight Out],      [_].[Sales Operations] as [Sales Operations],      [_].[Units Operations] as [Units Operations]  from [dbo].[FactPBISalesBudget] as [_]</t>
  </si>
  <si>
    <t>INSERT INTO dbo.FactPlannedSales     SELECT p.* FROM Fact.[PlannedSales13Week] p</t>
  </si>
  <si>
    <t>SELECT identity(int,1,1) as ID, * INTO #SalesBudget FROM Fact.SalesForecastY</t>
  </si>
  <si>
    <t>INSERT INTO Oracle.INV_MTL_MATERIAL_TRANSACTIONS (       [TRANSACTION_ID]       ,[LAST_UPDATE_DATE]       ,[LAST_UPDATED_BY]       ,[CREATION_DATE]       ,[CREATED_BY]       ,[LAST_UPDATE_LOGIN]       ,[REQUEST_ID]       ,[PROGRAM_APPLICATION_ID]       ,[PROGRAM_ID]       ,[PROGRAM_UPDATE_DATE]       ,[INVENTORY_ITEM_ID]       ,[REVISION]       ,[ORGANIZATION_ID]       ,[SUBINVENTORY_CODE]       ,[LOCATOR_ID]       ,[TRANSACTION_TYPE_ID]       ,[TRANSACTION_ACTION_ID]       ,[TRANSACTION_SOURCE_TYPE_ID]       ,[TRANSACTION_SOURCE_ID]       ,[TRANSACTION_SOURCE_NAME]       ,[TRANSACTION_QUANTITY]       ,[TRANSACTION_UOM]       ,[PRIMARY_QUANTITY]       ,[TRANSACTION_DATE]       ,[VARIANCE_AMOUNT]       ,[ACCT_PERIOD_ID]       ,[TRANSACTION_REFERENCE]       ,[REASON_ID]       ,[DISTRIBUTION_ACCOUNT_ID]       ,[ENCUMBRANCE_ACCOUNT]       ,[ENCUMBRANCE_AMOUNT]       ,[COST_UPDATE_ID]       ,[COSTED_FLAG]       ,[TRANSACTION_GROUP_ID]       ,[INVOICED_FLAG]       ,[ACTUAL_COST]       ,[TRANSACTION_COST]       ,[PRIOR_COST]       ,[NEW_COST]       ,[CURRENCY_CODE]       ,[CURRENCY_CONVERSION_RATE]       ,[CURRENCY_CONVERSION_TYPE]       ,[CURRENCY_CONVERSION_DATE]       ,[USSGL_TRANSACTION_CODE]       ,[QUANTITY_ADJUSTED]       ,[EMPLOYEE_CODE]       ,[DEPARTMENT_ID]       ,[OPERATION_SEQ_NUM]       ,[MASTER_SCHEDULE_UPDATE_CODE]       ,[RECEIVING_DOCUMENT]       ,[PICKING_LINE_ID]       ,[TRX_SOURCE_LINE_ID]       ,[TRX_SOURCE_DELIVERY_ID]       ,[REPETITIVE_LINE_ID]       ,[PHYSICAL_ADJUSTMENT_ID]       ,[CYCLE_COUNT_ID]       ,[RMA_LINE_ID]       ,[TRANSFER_TRANSACTION_ID]       ,[TRANSACTION_SET_ID]       ,[RCV_TRANSACTION_ID]       ,[MOVE_TRANSACTION_ID]       ,[COMPLETION_TRANSACTION_ID]       ,[SHORTAGE_PROCESS_CODE]       ,[SOURCE_CODE]       ,[SOURCE_LINE_ID]       ,[VENDOR_LOT_NUMBER]       ,[TRANSFER_ORGANIZATION_ID]       ,[TRANSFER_SUBINVENTORY]       ,[TRANSFER_LOCATOR_ID]       ,[SHIPMENT_NUMBER]       ,[TRANSFER_COST]       ,[TRANSPORTATION_DIST_ACCOUNT]       ,[TRANSPORTATION_COST]       ,[TRANSFER_COST_DIST_ACCOUNT]       ,[WAYBILL_AIRBILL]       ,[FREIGHT_CODE]       ,[NUMBER_OF_CONTAINERS]       ,[VALUE_CHANGE]       ,[PERCENTAGE_CHANGE]       ,[ATTRIBUTE_CATEGORY]       ,[ATTRIBUTE1]       ,[ATTRIBUTE2]       ,[ATTRIBUTE3]       ,[ATTRIBUTE4]       ,[ATTRIBUTE5]       ,[ATTRIBUTE6]       ,[ATTRIBUTE7]       ,[ATTRIBUTE8]       ,[ATTRIBUTE9]       ,[ATTRIBUTE10]       ,[ATTRIBUTE11]       ,[ATTRIBUTE12]       ,[ATTRIBUTE13]       ,[ATTRIBUTE14]       ,[ATTRIBUTE15]       ,[MOVEMENT_ID]       ,[TASK_ID]       ,[TO_TASK_ID]       ,[PROJECT_ID]       ,[TO_PROJECT_ID]       ,[SOURCE_PROJECT_ID]       ,[PA_EXPENDITURE_ORG_ID]       ,[SOURCE_TASK_ID]       ,[EXPENDITURE_TYPE]       ,[ERROR_CODE]       ,[ERROR_EXPLANATION]       ,[PRIOR_COSTED_QUANTITY]       ,[TRANSFER_PRIOR_COSTED_QUANTITY]       ,[FINAL_COMPLETION_FLAG]       ,[PM_COST_COLLECTED]       ,[PM_COST_COLLECTOR_GROUP_ID]       ,[SHIPMENT_COSTED]       ,[TRANSFER_PERCENTAGE]       ,[MATERIAL_ACCOUNT]       ,[MATERIAL_OVERHEAD_ACCOUNT]       ,[RESOURCE_ACCOUNT]       ,[OUTSIDE_PROCESSING_ACCOUNT]       ,[OVERHEAD_ACCOUNT]       ,[COST_GROUP_ID]       ,[TRANSFER_COST_GROUP_ID]       ,[FLOW_SCHEDULE]       ,[QA_COLLECTION_ID]       ,[OVERCOMPLETION_TRANSACTION_QTY]       ,[OVERCOMPLETION_PRIMARY_QTY]       ,[OVERCOMPLETION_TRANSACTION_ID]       ,[MVT_STAT_STATUS]       ,[COMMON_BOM_SEQ_ID]       ,[COMMON_ROUTING_SEQ_ID]       ,[ORG_COST_GROUP_ID]       ,[COST_TYPE_ID]       ,[PERIODIC_PRIMARY_QUANTITY]       ,[MOVE_ORDER_LINE_ID]       ,[TASK_GROUP_ID]       ,[PICK_SLIP_NUMBER]       ,[LPN_ID]       ,[TRANSFER_LPN_ID]       ,[PICK_STRATEGY_ID]       ,[PICK_RULE_ID]       ,[PUT_AWAY_STRATEGY_ID]       ,[PUT_AWAY_RULE_ID]       ,[CONTENT_LPN_ID]       ,[PICK_SLIP_DATE]       ,[COST_CATEGORY_ID]       ,[ORGANIZATION_TYPE]       ,[TRANSFER_ORGANIZATION_TYPE]       ,[OWNING_ORGANIZATION_ID]       ,[OWNING_TP_TYPE]       ,[XFR_OWNING_ORGANIZATION_ID]       ,[TRANSFER_OWNING_TP_TYPE]       ,[PLANNING_ORGANIZATION_ID]       ,[PLANNING_TP_TYPE]       ,[XFR_PLANNING_ORGANIZATION_ID]       ,[TRANSFER_PLANNING_TP_TYPE]       ,[SECONDARY_UOM_CODE]       ,[SECONDARY_TRANSACTION_QUANTITY]       ,[TRANSACTION_GROUP_SEQ]       ,[SHIP_TO_LOCATION_ID]       ,[RESERVATION_ID]       ,[TRANSACTION_MODE]       ,[TRANSACTION_BATCH_ID]       ,[TRANSACTION_BATCH_SEQ]       ,[INTRANSIT_ACCOUNT]       ,[FOB_POINT]       ,[PARENT_TRANSACTION_ID]       ,[LOGICAL_TRX_TYPE_CODE]       ,[TRX_FLOW_HEADER_ID]       ,[LOGICAL_TRANSACTIONS_CREATED]       ,[LOGICAL_TRANSACTION]       ,[INTERCOMPANY_COST]       ,[INTERCOMPANY_PRICING_OPTION]       ,[INTERCOMPANY_CURRENCY_CODE]       ,[ORIGINAL_TRANSACTION_TEMP_ID]       ,[TRANSFER_PRICE]       ,[EXPENSE_ACCOUNT_ID]       ,[COGS_RECOGNITION_PERCENT]       ,[SO_ISSUE_ACCOUNT_TYPE]       ,[OPM_COSTED_FLAG]       ,[MATERIAL_EXPENSE_ACCOUNT]       ,[TRANSACTION_EXTRACTED]       ,[XML_DOCUMENT_ID]       ,[Fingerprint]    )     SELECT        a.[TRANSACTION_ID]       ,a.[LAST_UPDATE_DATE]       ,a.[LAST_UPDATED_BY]       ,a.[CREATION_DATE]       ,a.[CREATED_BY]       ,a.[LAST_UPDATE_LOGIN]       ,a.[REQUEST_ID]       ,a.[PROGRAM_APPLICATION_ID]       ,a.[PROGRAM_ID]       ,a.[PROGRAM_UPDATE_DATE]       ,a.[INVENTORY_ITEM_ID]       ,a.[REVISION]       ,a.[ORGANIZATION_ID]       ,a.[SUBINVENTORY_CODE]       ,a.[LOCATOR_ID]       ,a.[TRANSACTION_TYPE_ID]       ,a.[TRANSACTION_ACTION_ID]       ,a.[TRANSACTION_SOURCE_TYPE_ID]       ,a.[TRANSACTION_SOURCE_ID]       ,a.[TRANSACTION_SOURCE_NAME]       ,a.[TRANSACTION_QUANTITY]       ,a.[TRANSACTION_UOM]       ,a.[PRIMARY_QUANTITY]       ,a.[TRANSACTION_DATE]       ,a.[VARIANCE_AMOUNT]       ,a.[ACCT_PERIOD_ID]       ,a.[TRANSACTION_REFERENCE]       ,a.[REASON_ID]       ,a.[DISTRIBUTION_ACCOUNT_ID]       ,a.[ENCUMBRANCE_ACCOUNT]       ,a.[ENCUMBRANCE_AMOUNT]       ,a.[COST_UPDATE_ID]       ,a.[COSTED_FLAG]       ,a.[TRANSACTION_GROUP_ID]       ,a.[INVOICED_FLAG]       ,a.[ACTUAL_COST]       ,a.[TRANSACTION_COST]       ,a.[PRIOR_COST]       ,a.[NEW_COST]       ,a.[CURRENCY_CODE]       ,a.[CURRENCY_CONVERSION_RATE]       ,a.[CURRENCY_CONVERSION_TYPE]       ,a.[CURRENCY_CONVERSION_DATE]       ,a.[USSGL_TRANSACTION_CODE]       ,a.[QUANTITY_ADJUSTED]       ,a.[EMPLOYEE_CODE]       ,a.[DEPARTMENT_ID]       ,a.[OPERATION_SEQ_NUM]       ,a.[MASTER_SCHEDULE_UPDATE_CODE]       ,a.[RECEIVING_DOCUMENT]       ,a.[PICKING_LINE_ID]       ,a.[TRX_SOURCE_LINE_ID]       ,a.[TRX_SOURCE_DELIVERY_ID]       ,a.[REPETITIVE_LINE_ID]       ,a.[PHYSICAL_ADJUSTMENT_ID]       ,a.[CYCLE_COUNT_ID]       ,a.[RMA_LINE_ID]       ,a.[TRANSFER_TRANSACTION_ID]       ,a.[TRANSACTION_SET_ID]       ,a.[RCV_TRANSACTION_ID]       ,a.[MOVE_TRANSACTION_ID]       ,a.[COMPLETION_TRANSACTION_ID]       ,a.[SHORTAGE_PROCESS_CODE]       ,a.[SOURCE_CODE]       ,a.[SOURCE_LINE_ID]       ,a.[VENDOR_LOT_NUMBER]       ,a.[TRANSFER_ORGANIZATION_ID]       ,a.[TRANSFER_SUBINVENTORY]       ,a.[TRANSFER_LOCATOR_ID]       ,a.[SHIPMENT_NUMBER]       ,a.[TRANSFER_COST]       ,a.[TRANSPORTATION_DIST_ACCOUNT]       ,a.[TRANSPORTATION_COST]       ,a.[TRANSFER_COST_DIST_ACCOUNT]       ,a.[WAYBILL_AIRBILL]       ,a.[FREIGHT_CODE]       ,a.[NUMBER_OF_CONTAINERS]       ,a.[VALUE_CHANGE]       ,a.[PERCENTAGE_CHANGE]       ,a.[ATTRIBUTE_CATEGORY]       ,a.[ATTRIBUTE1]       ,a.[ATTRIBUTE2]       ,a.[ATTRIBUTE3]       ,a.[ATTRIBUTE4]       ,a.[ATTRIBUTE5]       ,a.[ATTRIBUTE6]       ,a.[ATTRIBUTE7]       ,a.[ATTRIBUTE8]       ,a.[ATTRIBUTE9]       ,a.[ATTRIBUTE10]       ,a.[ATTRIBUTE11]       ,a.[ATTRIBUTE12]       ,a.[ATTRIBUTE13]       ,a.[ATTRIBUTE14]       ,a.[ATTRIBUTE15]       ,a.[MOVEMENT_ID]       ,a.[TASK_ID]       ,a.[TO_TASK_ID]       ,a.[PROJECT_ID]       ,a.[TO_PROJECT_ID]       ,a.[SOURCE_PROJECT_ID]       ,a.[PA_EXPENDITURE_ORG_ID]       ,a.[SOURCE_TASK_ID]       ,a.[EXPENDITURE_TYPE]       ,a.[ERROR_CODE]       ,a.[ERROR_EXPLANATION]       ,a.[PRIOR_COSTED_QUANTITY]       ,a.[TRANSFER_PRIOR_COSTED_QUANTITY]       ,a.[FINAL_COMPLETION_FLAG]       ,a.[PM_COST_COLLECTED]       ,a.[PM_COST_COLLECTOR_GROUP_ID]       ,a.[SHIPMENT_COSTED]       ,a.[TRANSFER_PERCENTAGE]       ,a.[MATERIAL_ACCOUNT]       ,a.[MATERIAL_OVERHEAD_ACCOUNT]       ,a.[RESOURCE_ACCOUNT]       ,a.[OUTSIDE_PROCESSING_ACCOUNT]       ,a.[OVERHEAD_ACCOUNT]       ,a.[COST_GROUP_ID]       ,a.[TRANSFER_COST_GROUP_ID]       ,a.[FLOW_SCHEDULE]       ,a.[QA_COLLECTION_ID]       ,a.[OVERCOMPLETION_TRANSACTION_QTY]       ,a.[OVERCOMPLETION_PRIMARY_QTY]       ,a.[OVERCOMPLETION_TRANSACTION_ID]       ,a.[MVT_STAT_STATUS]       ,a.[COMMON_BOM_SEQ_ID]       ,a.[COMMON_ROUTING_SEQ_ID]       ,a.[ORG_COST_GROUP_ID]       ,a.[COST_TYPE_ID]       ,a.[PERIODIC_PRIMARY_QUANTITY]       ,a.[MOVE_ORDER_LINE_ID]       ,a.[TASK_GROUP_ID]       ,a.[PICK_SLIP_NUMBER]       ,a.[LPN_ID]       ,a.[TRANSFER_LPN_ID]       ,a.[PICK_STRATEGY_ID]       ,a.[PICK_RULE_ID]       ,a.[PUT_AWAY_STRATEGY_ID]       ,a.[PUT_AWAY_RULE_ID]       ,a.[CONTENT_LPN_ID]       ,a.[PICK_SLIP_DATE]       ,a.[COST_CATEGORY_ID]       ,a.[ORGANIZATION_TYPE]       ,a.[TRANSFER_ORGANIZATION_TYPE]       ,a.[OWNING_ORGANIZATION_ID]       ,a.[OWNING_TP_TYPE]       ,a.[XFR_OWNING_ORGANIZATION_ID]       ,a.[TRANSFER_OWNING_TP_TYPE]       ,a.[PLANNING_ORGANIZATION_ID]       ,a.[PLANNING_TP_TYPE]       ,a.[XFR_PLANNING_ORGANIZATION_ID]       ,a.[TRANSFER_PLANNING_TP_TYPE]       ,a.[SECONDARY_UOM_CODE]       ,a.[SECONDARY_TRANSACTION_QUANTITY]       ,a.[TRANSACTION_GROUP_SEQ]       ,a.[SHIP_TO_LOCATION_ID]       ,a.[RESERVATION_ID]       ,a.[TRANSACTION_MODE]       ,a.[TRANSACTION_BATCH_ID]       ,a.[TRANSACTION_BATCH_SEQ]       ,a.[INTRANSIT_ACCOUNT]       ,a.[FOB_POINT]       ,a.[PARENT_TRANSACTION_ID]       ,a.[LOGICAL_TRX_TYPE_CODE]       ,a.[TRX_FLOW_HEADER_ID]       ,a.[LOGICAL_TRANSACTIONS_CREATED]       ,a.[LOGICAL_TRANSACTION]       ,a.[INTERCOMPANY_COST]       ,a.[INTERCOMPANY_PRICING_OPTION]       ,a.[INTERCOMPANY_CURRENCY_CODE]       ,a.[ORIGINAL_TRANSACTION_TEMP_ID]       ,a.[TRANSFER_PRICE]       ,a.[EXPENSE_ACCOUNT_ID]       ,a.[COGS_RECOGNITION_PERCENT]       ,a.[SO_ISSUE_ACCOUNT_TYPE]       ,a.[OPM_COSTED_FLAG]       ,a.[MATERIAL_EXPENSE_ACCOUNT]       ,a.[TRANSACTION_EXTRACTED]       ,a.[XML_DOCUMENT_ID]       ,a.[Fingerprint]     FROM (      MERGE Oracle.INV_MTL_MATERIAL_TRANSACTIONS b      USING (SELECT * FROM #MaterialTrans) a      ON a.Transaction_ID = b.Transaction_ID AND b.CurrentRecord = 1 --swap with business key of table      WHEN NOT MATCHED --BY TARGET       THEN INSERT (          [TRANSACTION_ID]         ,[LAST_UPDATE_DATE]         ,[LAST_UPDATED_BY]         ,[CREATION_DATE]         ,[CREATED_BY]         ,[LAST_UPDATE_LOGIN]         ,[REQUEST_ID]         ,[PROGRAM_APPLICATION_ID]         ,[PROGRAM_ID]         ,[PROGRAM_UPDATE_DATE]         ,[INVENTORY_ITEM_ID]         ,[REVISION]         ,[ORGANIZATION_ID]         ,[SUBINVENTORY_CODE]         ,[LOCATOR_ID]         ,[TRANSACTION_TYPE_ID]         ,[TRANSACTION_ACTION_ID]         ,[TRANSACTION_SOURCE_TYPE_ID]         ,[TRANSACTION_SOURCE_ID]         ,[TRANSACTION_SOURCE_NAME]         ,[TRANSACTION_QUANTITY]         ,[TRANSACTION_UOM]         ,[PRIMARY_QUANTITY]         ,[TRANSACTION_DATE]         ,[VARIANCE_AMOUNT]         ,[ACCT_PERIOD_ID]         ,[TRANSACTION_REFERENCE]         ,[REASON_ID]         ,[DISTRIBUTION_ACCOUNT_ID]         ,[ENCUMBRANCE_ACCOUNT]         ,[ENCUMBRANCE_AMOUNT]         ,[COST_UPDATE_ID]         ,[COSTED_FLAG]         ,[TRANSACTION_GROUP_ID]         ,[INVOICED_FLAG]         ,[ACTUAL_COST]         ,[TRANSACTION_COST]         ,[PRIOR_COST]         ,[NEW_COST]         ,[CURRENCY_CODE]         ,[CURRENCY_CONVERSION_RATE]         ,[CURRENCY_CONVERSION_TYPE]         ,[CURRENCY_CONVERSION_DATE]         ,[USSGL_TRANSACTION_CODE]         ,[QUANTITY_ADJUSTED]         ,[EMPLOYEE_CODE]         ,[DEPARTMENT_ID]         ,[OPERATION_SEQ_NUM]         ,[MASTER_SCHEDULE_UPDATE_CODE]         ,[RECEIVING_DOCUMENT]         ,[PICKING_LINE_ID]         ,[TRX_SOURCE_LINE_ID]         ,[TRX_SOURCE_DELIVERY_ID]         ,[REPETITIVE_LINE_ID]         ,[PHYSICAL_ADJUSTMENT_ID]         ,[CYCLE_COUNT_ID]         ,[RMA_LINE_ID]         ,[TRANSFER_TRANSACTION_ID]         ,[TRANSACTION_SET_ID]         ,[RCV_TRANSACTION_ID]         ,[MOVE_TRANSACTION_ID]         ,[COMPLETION_TRANSACTION_ID]         ,[SHORTAGE_PROCESS_CODE]         ,[SOURCE_CODE]         ,[SOURCE_LINE_ID]         ,[VENDOR_LOT_NUMBER]         ,[TRANSFER_ORGANIZATION_ID]         ,[TRANSFER_SUBINVENTORY]         ,[TRANSFER_LOCATOR_ID]         ,[SHIPMENT_NUMBER]         ,[TRANSFER_COST]         ,[TRANSPORTATION_DIST_ACCOUNT]         ,[TRANSPORTATION_COST]         ,[TRANSFER_COST_DIST_ACCOUNT]         ,[WAYBILL_AIRBILL]         ,[FREIGHT_CODE]         ,[NUMBER_OF_CONTAINERS]         ,[VALUE_CHANGE]         ,[PERCENTAGE_CHANGE]         ,[ATTRIBUTE_CATEGORY]         ,[ATTRIBUTE1]         ,[ATTRIBUTE2]         ,[ATTRIBUTE3]         ,[ATTRIBUTE4]         ,[ATTRIBUTE5]         ,[ATTRIBUTE6]         ,[ATTRIBUTE7]         ,[ATTRIBUTE8]         ,[ATTRIBUTE9]         ,[ATTRIBUTE10]         ,[ATTRIBUTE11]         ,[ATTRIBUTE12]         ,[ATTRIBUTE13]         ,[ATTRIBUTE14]         ,[ATTRIBUTE15]         ,[MOVEMENT_ID]         ,[TASK_ID]         ,[TO_TASK_ID]         ,[PROJECT_ID]         ,[TO_PROJECT_ID]         ,[SOURCE_PROJECT_ID]         ,[PA_EXPENDITURE_ORG_ID]         ,[SOURCE_TASK_ID]         ,[EXPENDITURE_TYPE]         ,[ERROR_CODE]         ,[ERROR_EXPLANATION]         ,[PRIOR_COSTED_QUANTITY]         ,[TRANSFER_PRIOR_COSTED_QUANTITY]         ,[FINAL_COMPLETION_FLAG]         ,[PM_COST_COLLECTED]         ,[PM_COST_COLLECTOR_GROUP_ID]         ,[SHIPMENT_COSTED]         ,[TRANSFER_PERCENTAGE]         ,[MATERIAL_ACCOUNT]         ,[MATERIAL_OVERHEAD_ACCOUNT]         ,[RESOURCE_ACCOUNT]         ,[OUTSIDE_PROCESSING_ACCOUNT]         ,[OVERHEAD_ACCOUNT]         ,[COST_GROUP_ID]         ,[TRANSFER_COST_GROUP_ID]         ,[FLOW_SCHEDULE]         ,[QA_COLLECTION_ID]         ,[OVERCOMPLETION_TRANSACTION_QTY]         ,[OVERCOMPLETION_PRIMARY_QTY]         ,[OVERCOMPLETION_TRANSACTION_ID]         ,[MVT_STAT_STATUS]         ,[COMMON_BOM_SEQ_ID]         ,[COMMON_ROUTING_SEQ_ID]         ,[ORG_COST_GROUP_ID]         ,[COST_TYPE_ID]         ,[PERIODIC_PRIMARY_QUANTITY]         ,[MOVE_ORDER_LINE_ID]         ,[TASK_GROUP_ID]         ,[PICK_SLIP_NUMBER]         ,[LPN_ID]         ,[TRANSFER_LPN_ID]         ,[PICK_STRATEGY_ID]         ,[PICK_RULE_ID]         ,[PUT_AWAY_STRATEGY_ID]         ,[PUT_AWAY_RULE_ID]         ,[CONTENT_LPN_ID]         ,[PICK_SLIP_DATE]         ,[COST_CATEGORY_ID]         ,[ORGANIZATION_TYPE]         ,[TRANSFER_ORGANIZATION_TYPE]         ,[OWNING_ORGANIZATION_ID]         ,[OWNING_TP_TYPE]         ,[XFR_OWNING_ORGANIZATION_ID]         ,[TRANSFER_OWNING_TP_TYPE]         ,[PLANNING_ORGANIZATION_ID]         ,[PLANNING_TP_TYPE]         ,[XFR_PLANNING_ORGANIZATION_ID]         ,[TRANSFER_PLANNING_TP_TYPE]         ,[SECONDARY_UOM_CODE]         ,[SECONDARY_TRANSACTION_QUANTITY]         ,[TRANSACTION_GROUP_SEQ]         ,[SHIP_TO_LOCATION_ID]         ,[RESERVATION_ID]         ,[TRANSACTION_MODE]         ,[TRANSACTION_BATCH_ID]         ,[TRANSACTION_BATCH_SEQ]         ,[INTRANSIT_ACCOUNT]         ,[FOB_POINT]         ,[PARENT_TRANSACTION_ID]         ,[LOGICAL_TRX_TYPE_CODE]         ,[TRX_FLOW_HEADER_ID]         ,[LOGICAL_TRANSACTIONS_CREATED]         ,[LOGICAL_TRANSACTION]         ,[INTERCOMPANY_COST]         ,[INTERCOMPANY_PRICING_OPTION]         ,[INTERCOMPANY_CURRENCY_CODE]         ,[ORIGINAL_TRANSACTION_TEMP_ID]         ,[TRANSFER_PRICE]         ,[EXPENSE_ACCOUNT_ID]         ,[COGS_RECOGNITION_PERCENT]         ,[SO_ISSUE_ACCOUNT_TYPE]         ,[OPM_COSTED_FLAG]         ,[MATERIAL_EXPENSE_ACCOUNT]         ,[TRANSACTION_EXTRACTED]         ,[XML_DOCUMENT_ID]         ,[Fingerprint]      )      VALUES (          a.[TRANSACTION_ID]         ,a.[LAST_UPDATE_DATE]         ,a.[LAST_UPDATED_BY]         ,a.[CREATION_DATE]         ,a.[CREATED_BY]         ,a.[LAST_UPDATE_LOGIN]         ,a.[REQUEST_ID]         ,a.[PROGRAM_APPLICATION_ID]         ,a.[PROGRAM_ID]         ,a.[PROGRAM_UPDATE_DATE]         ,a.[INVENTORY_ITEM_ID]         ,a.[REVISION]         ,a.[ORGANIZATION_ID]         ,a.[SUBINVENTORY_CODE]         ,a.[LOCATOR_ID]         ,a.[TRANSACTION_TYPE_ID]         ,a.[TRANSACTION_ACTION_ID]         ,a.[TRANSACTION_SOURCE_TYPE_ID]         ,a.[TRANSACTION_SOURCE_ID]         ,a.[TRANSACTION_SOURCE_NAME]         ,a.[TRANSACTION_QUANTITY]         ,a.[TRANSACTION_UOM]         ,a.[PRIMARY_QUANTITY]         ,a.[TRANSACTION_DATE]         ,a.[VARIANCE_AMOUNT]         ,a.[ACCT_PERIOD_ID]         ,a.[TRANSACTION_REFERENCE]         ,a.[REASON_ID]         ,a.[DISTRIBUTION_ACCOUNT_ID]         ,a.[ENCUMBRANCE_ACCOUNT]         ,a.[ENCUMBRANCE_AMOUNT]         ,a.[COST_UPDATE_ID]         ,a.[COSTED_FLAG]         ,a.[TRANSACTION_GROUP_ID]         ,a.[INVOICED_FLAG]         ,a.[ACTUAL_COST]         ,a.[TRANSACTION_COST]         ,a.[PRIOR_COST]         ,a.[NEW_COST]         ,a.[CURRENCY_CODE]         ,a.[CURRENCY_CONVERSION_RATE]         ,a.[CURRENCY_CONVERSION_TYPE]         ,a.[CURRENCY_CONVERSION_DATE]         ,a.[USSGL_TRANSACTION_CODE]         ,a.[QUANTITY_ADJUSTED]         ,a.[EMPLOYEE_CODE]         ,a.[DEPARTMENT_ID]         ,a.[OPERATION_SEQ_NUM]         ,a.[MASTER_SCHEDULE_UPDATE_CODE]         ,a.[RECEIVING_DOCUMENT]         ,a.[PICKING_LINE_ID]         ,a.[TRX_SOURCE_LINE_ID]         ,a.[TRX_SOURCE_DELIVERY_ID]         ,a.[REPETITIVE_LINE_ID]         ,a.[PHYSICAL_ADJUSTMENT_ID]         ,a.[CYCLE_COUNT_ID]         ,a.[RMA_LINE_ID]         ,a.[TRANSFER_TRANSACTION_ID]         ,a.[TRANSACTION_SET_ID]         ,a.[RCV_TRANSACTION_ID]         ,a.[MOVE_TRANSACTION_ID]         ,a.[COMPLETION_TRANSACTION_ID]         ,a.[SHORTAGE_PROCESS_CODE]         ,a.[SOURCE_CODE]         ,a.[SOURCE_LINE_ID]         ,a.[VENDOR_LOT_NUMBER]         ,a.[TRANSFER_ORGANIZATION_ID]         ,a.[TRANSFER_SUBINVENTORY]         ,a.[TRANSFER_LOCATOR_ID]         ,a.[SHIPMENT_NUMBER]         ,a.[TRANSFER_COST]         ,a.[TRANSPORTATION_DIST_ACCOUNT]         ,a.[TRANSPORTATION_COST]         ,a.[TRANSFER_COST_DIST_ACCOUNT]         ,a.[WAYBILL_AIRBILL]         ,a.[FREIGHT_CODE]         ,a.[NUMBER_OF_CONTAINERS]         ,a.[VALUE_CHANGE]         ,a.[PERCENTAGE_CHANGE]         ,a.[ATTRIBUTE_CATEGORY]         ,a.[ATTRIBUTE1]         ,a.[ATTRIBUTE2]         ,a.[ATTRIBUTE3]         ,a.[ATTRIBUTE4]         ,a.[ATTRIBUTE5]         ,a.[ATTRIBUTE6]         ,a.[ATTRIBUTE7]         ,a.[ATTRIBUTE8]         ,a.[ATTRIBUTE9]         ,a.[ATTRIBUTE10]         ,a.[ATTRIBUTE11]         ,a.[ATTRIBUTE12]         ,a.[ATTRIBUTE13]         ,a.[ATTRIBUTE14]         ,a.[ATTRIBUTE15]         ,a.[MOVEMENT_ID]         ,a.[TASK_ID]         ,a.[TO_TASK_ID]         ,a.[PROJECT_ID]         ,a.[TO_PROJECT_ID]         ,a.[SOURCE_PROJECT_ID]         ,a.[PA_EXPENDITURE_ORG_ID]         ,a.[SOURCE_TASK_ID]         ,a.[EXPENDITURE_TYPE]         ,a.[ERROR_CODE]         ,a.[ERROR_EXPLANATION]         ,a.[PRIOR_COSTED_QUANTITY]         ,a.[TRANSFER_PRIOR_COSTED_QUANTITY]         ,a.[FINAL_COMPLETION_FLAG]         ,a.[PM_COST_COLLECTED]         ,a.[PM_COST_COLLECTOR_GROUP_ID]         ,a.[SHIPMENT_COSTED]         ,a.[TRANSFER_PERCENTAGE]         ,a.[MATERIAL_ACCOUNT]         ,a.[MATERIAL_OVERHEAD_ACCOUNT]         ,a.[RESOURCE_ACCOUNT]         ,a.[OUTSIDE_PROCESSING_ACCOUNT]         ,a.[OVERHEAD_ACCOUNT]         ,a.[COST_GROUP_ID]         ,a.[TRANSFER_COST_GROUP_ID]         ,a.[FLOW_SCHEDULE]         ,a.[QA_COLLECTION_ID]         ,a.[OVERCOMPLETION_TRANSACTION_QTY]         ,a.[OVERCOMPLETION_PRIMARY_QTY]         ,a.[OVERCOMPLETION_TRANSACTION_ID]         ,a.[MVT_STAT_STATUS]         ,a.[COMMON_BOM_SEQ_ID]         ,a.[COMMON_ROUTING_SEQ_ID]         ,a.[ORG_COST_GROUP_ID]         ,a.[COST_TYPE_ID]         ,a.[PERIODIC_PRIMARY_QUANTITY]         ,a.[MOVE_ORDER_LINE_ID]         ,a.[TASK_GROUP_ID]         ,a.[PICK_SLIP_NUMBER]         ,a.[LPN_ID]         ,a.[TRANSFER_LPN_ID]         ,a.[PICK_STRATEGY_ID]         ,a.[PICK_RULE_ID]         ,a.[PUT_AWAY_STRATEGY_ID]         ,a.[PUT_AWAY_RULE_ID]         ,a.[CONTENT_LPN_ID]         ,a.[PICK_SLIP_DATE]         ,a.[COST_CATEGORY_ID]         ,a.[ORGANIZATION_TYPE]         ,a.[TRANSFER_ORGANIZATION_TYPE]         ,a.[OWNING_ORGANIZATION_ID]         ,a.[OWNING_TP_TYPE]         ,a.[XFR_OWNING_ORGANIZATION_ID]         ,a.[TRANSFER_OWNING_TP_TYPE]         ,a.[PLANNING_ORGANIZATION_ID]         ,a.[PLANNING_TP_TYPE]         ,a.[XFR_PLANNING_ORGANIZATION_ID]         ,a.[TRANSFER_PLANNING_TP_TYPE]         ,a.[SECONDARY_UOM_CODE]         ,a.[SECONDARY_TRANSACTION_QUANTITY]         ,a.[TRANSACTION_GROUP_SEQ]         ,a.[SHIP_TO_LOCATION_ID]         ,a.[RESERVATION_ID]         ,a.[TRANSACTION_MODE]         ,a.[TRANSACTION_BATCH_ID]         ,a.[TRANSACTION_BATCH_SEQ]         ,a.[INTRANSIT_ACCOUNT]         ,a.[FOB_POINT]         ,a.[PARENT_TRANSACTION_ID]         ,a.[LOGICAL_TRX_TYPE_CODE]         ,a.[TRX_FLOW_HEADER_ID]         ,a.[LOGICAL_TRANSACTIONS_CREATED]         ,a.[LOGICAL_TRANSACTION]         ,a.[INTERCOMPANY_COST]         ,a.[INTERCOMPANY_PRICING_OPTION]         ,a.[INTERCOMPANY_CURRENCY_CODE]         ,a.[ORIGINAL_TRANSACTION_TEMP_ID]         ,a.[TRANSFER_PRICE]         ,a.[EXPENSE_ACCOUNT_ID]         ,a.[COGS_RECOGNITION_PERCENT]         ,a.[SO_ISSUE_ACCOUNT_TYPE]         ,a.[OPM_COSTED_FLAG]         ,a.[MATERIAL_EXPENSE_ACCOUNT]         ,a.[TRANSACTION_EXTRACTED]         ,a.[XML_DOCUMENT_ID]         ,a.[Fingerprint]      )      --Existing records that have changed are expired      WHEN MATCHED AND a.Fingerprint&lt;&gt;b.Fingerprint      THEN UPDATE SET b.EndDate=GETDATE()       ,b.CurrentRecord=0      OUTPUT           a.[TRANSACTION_ID]         ,a.[LAST_UPDATE_DATE]         ,a.[LAST_UPDATED_BY]         ,a.[CREATION_DATE]         ,a.[CREATED_BY]         ,a.[LAST_UPDATE_LOGIN]         ,a.[REQUEST_ID]         ,a.[PROGRAM_APPLICATION_ID]         ,a.[PROGRAM_ID]         ,a.[PROGRAM_UPDATE_DATE]         ,a.[INVENTORY_ITEM_ID]         ,a.[REVISION]         ,a.[ORGANIZATION_ID]         ,a.[SUBINVENTORY_CODE]         ,a.[LOCATOR_ID]         ,a.[TRANSACTION_TYPE_ID]         ,a.[TRANSACTION_ACTION_ID]         ,a.[TRANSACTION_SOURCE_TYPE_ID]         ,a.[TRANSACTION_SOURCE_ID]         ,a.[TRANSACTION_SOURCE_NAME]         ,a.[TRANSACTION_QUANTITY]         ,a.[TRANSACTION_UOM]         ,a.[PRIMARY_QUANTITY]         ,a.[TRANSACTION_DATE]         ,a.[VARIANCE_AMOUNT]         ,a.[ACCT_PERIOD_ID]         ,a.[TRANSACTION_REFERENCE]         ,a.[REASON_ID]         ,a.[DISTRIBUTION_ACCOUNT_ID]         ,a.[ENCUMBRANCE_ACCOUNT]         ,a.[ENCUMBRANCE_AMOUNT]         ,a.[COST_UPDATE_ID]         ,a.[COSTED_FLAG]         ,a.[TRANSACTION_GROUP_ID]         ,a.[INVOICED_FLAG]         ,a.[ACTUAL_COST]         ,a.[TRANSACTION_COST]         ,a.[PRIOR_COST]         ,a.[NEW_COST]         ,a.[CURRENCY_CODE]         ,a.[CURRENCY_CONVERSION_RATE]         ,a.[CURRENCY_CONVERSION_TYPE]         ,a.[CURRENCY_CONVERSION_DATE]         ,a.[USSGL_TRANSACTION_CODE]         ,a.[QUANTITY_ADJUSTED]         ,a.[EMPLOYEE_CODE]         ,a.[DEPARTMENT_ID]         ,a.[OPERATION_SEQ_NUM]         ,a.[MASTER_SCHEDULE_UPDATE_CODE]         ,a.[RECEIVING_DOCUMENT]         ,a.[PICKING_LINE_ID]         ,a.[TRX_SOURCE_LINE_ID]         ,a.[TRX_SOURCE_DELIVERY_ID]         ,a.[REPETITIVE_LINE_ID]         ,a.[PHYSICAL_ADJUSTMENT_ID]         ,a.[CYCLE_COUNT_ID]         ,a.[RMA_LINE_ID]         ,a.[TRANSFER_TRANSACTION_ID]         ,a.[TRANSACTION_SET_ID]         ,a.[RCV_TRANSACTION_ID]         ,a.[MOVE_TRANSACTION_ID]         ,a.[COMPLETION_TRANSACTION_ID]         ,a.[SHORTAGE_PROCESS_CODE]         ,a.[SOURCE_CODE]         ,a.[SOURCE_LINE_ID]         ,a.[VENDOR_LOT_NUMBER]         ,a.[TRANSFER_ORGANIZATION_ID]         ,a.[TRANSFER_SUBINVENTORY]         ,a.[TRANSFER_LOCATOR_ID]         ,a.[SHIPMENT_NUMBER]         ,a.[TRANSFER_COST]         ,a.[TRANSPORTATION_DIST_ACCOUNT]         ,a.[TRANSPORTATION_COST]         ,a.[TRANSFER_COST_DIST_ACCOUNT]         ,a.[WAYBILL_AIRBILL]         ,a.[FREIGHT_CODE]         ,a.[NUMBER_OF_CONTAINERS]         ,a.[VALUE_CHANGE]         ,a.[PERCENTAGE_CHANGE]         ,a.[ATTRIBUTE_CATEGORY]         ,a.[ATTRIBUTE1]         ,a.[ATTRIBUTE2]         ,a.[ATTRIBUTE3]         ,a.[ATTRIBUTE4]         ,a.[ATTRIBUTE5]         ,a.[ATTRIBUTE6]         ,a.[ATTRIBUTE7]         ,a.[ATTRIBUTE8]         ,a.[ATTRIBUTE9]         ,a.[ATTRIBUTE10]         ,a.[ATTRIBUTE11]         ,a.[ATTRIBUTE12]         ,a.[ATTRIBUTE13]         ,a.[ATTRIBUTE14]         ,a.[ATTRIBUTE15]         ,a.[MOVEMENT_ID]         ,a.[TASK_ID]         ,a.[TO_TASK_ID]         ,a.[PROJECT_ID]         ,a.[TO_PROJECT_ID]         ,a.[SOURCE_PROJECT_ID]         ,a.[PA_EXPENDITURE_ORG_ID]         ,a.[SOURCE_TASK_ID]         ,a.[EXPENDITURE_TYPE]         ,a.[ERROR_CODE]         ,a.[ERROR_EXPLANATION]         ,a.[PRIOR_COSTED_QUANTITY]         ,a.[TRANSFER_PRIOR_COSTED_QUANTITY]         ,a.[FINAL_COMPLETION_FLAG]         ,a.[PM_COST_COLLECTED]         ,a.[PM_COST_COLLECTOR_GROUP_ID]         ,a.[SHIPMENT_COSTED]         ,a.[TRANSFER_PERCENTAGE]         ,a.[MATERIAL_ACCOUNT]         ,a.[MATERIAL_OVERHEAD_ACCOUNT]         ,a.[RESOURCE_ACCOUNT]         ,a.[OUTSIDE_PROCESSING_ACCOUNT]         ,a.[OVERHEAD_ACCOUNT]         ,a.[COST_GROUP_ID]         ,a.[TRANSFER_COST_GROUP_ID]         ,a.[FLOW_SCHEDULE]         ,a.[QA_COLLECTION_ID]         ,a.[OVERCOMPLETION_TRANSACTION_QTY]         ,a.[OVERCOMPLETION_PRIMARY_QTY]         ,a.[OVERCOMPLETION_TRANSACTION_ID]         ,a.[MVT_STAT_STATUS]         ,a.[COMMON_BOM_SEQ_ID]         ,a.[COMMON_ROUTING_SEQ_ID]         ,a.[ORG_COST_GROUP_ID]         ,a.[COST_TYPE_ID]         ,a.[PERIODIC_PRIMARY_QUANTITY]         ,a.[MOVE_ORDER_LINE_ID]         ,a.[TASK_GROUP_ID]         ,a.[PICK_SLIP_NUMBER]         ,a.[LPN_ID]         ,a.[TRANSFER_LPN_ID]         ,a.[PICK_STRATEGY_ID]         ,a.[PICK_RULE_ID]         ,a.[PUT_AWAY_STRATEGY_ID]         ,a.[PUT_AWAY_RULE_ID]         ,a.[CONTENT_LPN_ID]         ,a.[PICK_SLIP_DATE]         ,a.[COST_CATEGORY_ID]         ,a.[ORGANIZATION_TYPE]         ,a.[TRANSFER_ORGANIZATION_TYPE]         ,a.[OWNING_ORGANIZATION_ID]         ,a.[OWNING_TP_TYPE]         ,a.[XFR_OWNING_ORGANIZATION_ID]         ,a.[TRANSFER_OWNING_TP_TYPE]         ,a.[PLANNING_ORGANIZATION_ID]         ,a.[PLANNING_TP_TYPE]         ,a.[XFR_PLANNING_ORGANIZATION_ID]         ,a.[TRANSFER_PLANNING_TP_TYPE]         ,a.[SECONDARY_UOM_CODE]         ,a.[SECONDARY_TRANSACTION_QUANTITY]         ,a.[TRANSACTION_GROUP_SEQ]         ,a.[SHIP_TO_LOCATION_ID]         ,a.[RESERVATION_ID]         ,a.[TRANSACTION_MODE]         ,a.[TRANSACTION_BATCH_ID]         ,a.[TRANSACTION_BATCH_SEQ]         ,a.[INTRANSIT_ACCOUNT]         ,a.[FOB_POINT]         ,a.[PARENT_TRANSACTION_ID]         ,a.[LOGICAL_TRX_TYPE_CODE]         ,a.[TRX_FLOW_HEADER_ID]         ,a.[LOGICAL_TRANSACTIONS_CREATED]         ,a.[LOGICAL_TRANSACTION]         ,a.[INTERCOMPANY_COST]         ,a.[INTERCOMPANY_PRICING_OPTION]         ,a.[INTERCOMPANY_CURRENCY_CODE]         ,a.[ORIGINAL_TRANSACTION_TEMP_ID]         ,a.[TRANSFER_PRICE]         ,a.[EXPENSE_ACCOUNT_ID]         ,a.[COGS_RECOGNITION_PERCENT]         ,a.[SO_ISSUE_ACCOUNT_TYPE]         ,a.[OPM_COSTED_FLAG]         ,a.[MATERIAL_EXPENSE_ACCOUNT]         ,a.[TRANSACTION_EXTRACTED]         ,a.[XML_DOCUMENT_ID]         ,a.[Fingerprint]         ,$Action AS Action     ) a     WHERE Action = 'Update'</t>
  </si>
  <si>
    <t>select [_].[ID] as [ID],      [_].[BudgetID] as [BudgetID],      [_].[DateID] as [DateID],      [_].[DateKey] as [DateKey],      [_].[DemandClassID] as [DemandClassID],      [_].[ProductID] as [ProductID],      [_].[CustomerID] as [CustomerID],      [_].[SaleTypeID] as [SaleTypeID],      [_].[UnitPriceID] as [UnitPriceID],      [_].[Sales] as [$Sales],      [_].[Cogs] as [$Cogs],      [_].[Material Cost] as [$Material Cost],      [_].[Material Overhead Cost] as [$Material Overhead Cost],      [_].[Resource Cost] as [$Resource Cost],      [_].[Outside Processing Cost] as [$Outside Processing Cost],      [_].[Overhead Cost] as [$Overhead Cost],      [_].[GP] as [$GP],      [_].[Units] as [$Units],      [_].[Coop] as [$Coop],      [_].[DIF Returns] as [$DIF Returns],      [_].[Invoiced Freight] as [$Invoiced Freight],      [_].[Freight Allowance] as [$Freight Allowance],      [_].[Markdown] as [$Markdown],      [_].[Cash Discounts] as [$Cash Discounts],      [_].[Other] as [$Other],      [_].[Surcharge] as [$Surcharge],      [_].[Commission] as [$Commission],      [_].[Royalty] as [$Royalty],      [_].[Freight Out] as [$Freight Out],      [_].[Sales Operations] as [Sales Operations],      [_].[Units Operations] as [Units Operations],      [_].[COGS Operations] as [COGS Operations],      [_].[InvoicePriceID] as [InvoicePriceID],      [_].[LastForecastPriceID] as [LastForecastPriceID],      [_].[BudgetPriceID] as [BudgetPriceID],      [_].[LastBudgetPriceID] as [LastBudgetPriceID],      [_].[Sales Invoice Price] as [Sales Invoice Price],      [_].[Sales Forecast Price] as [Sales Forecast Price],      [_].[Sales Budget Price] as [Sales Budget Price],      [_].[Sales Budget LY Price] as [Sales Budget LY Price],      [_].[Base Currency] as [Base Currency],      [_].[Price Type] as [Price Type]  from [dbo].[FactSalesBudget] as [_]</t>
  </si>
  <si>
    <t>INSERT INTO #BOM   SELECT d.*, 'XXXXXXX'   FROM OPENQUERY(PROD,'    select distinct     k.Segment1 AS Parent_SKU,     c.Segment1 AS Child_SKU,     SYS_CONNECT_BY_PATH ( k.segment1, ''|'' ) AS PARENT_PATH,     (SYS_CONNECT_BY_PATH ( k.segment1, ''|'' ) || ''|'' || c.segment1) AS CHILD_PATH,     c.Attribute4 AS Item_Type,     bic.item_num,     level,     bic.component_quantity    from     bom_inventory_components bic     INNER JOIN (select * from bom_bill_of_materials where organization_id=85 ) bom ON bom.bill_sequence_id=bic.bill_sequence_id     LEFT JOIN MTL_SYSTEM_ITEMS_B k ON bom.Assembly_Item_ID = k.Inventory_Item_ID AND bom.Organization_ID = k.Organization_ID     LEFT JOIN MTL_SYSTEM_ITEMS_B c ON bic.component_item_id = c.Inventory_Item_ID AND bom.Organization_ID = c.Organization_ID    WHERE effectivity_date &lt;= sysdate AND NVL(disable_date, sysdate ) &gt;= sysdate    connect by nocycle prior bic.component_item_id=bom.assembly_item_id   '   ) d</t>
  </si>
  <si>
    <t>select [_].[ID] as [ID],      [_].[BudgetID] as [BudgetID],      [_].[DateID] as [DateID],      [_].[DateKey] as [DateKey],      [_].[DemandClassID] as [DemandClassID],      [_].[ProductID] as [ProductID],      [_].[CustomerID] as [CustomerID],      [_].[SaleTypeID] as [SaleTypeID],      [_].[UnitPriceID] as [UnitPriceID],      [_].[Sales] as [$Sales],      [_].[Cogs] as [$Cogs],      [_].[Material Cost] as [$Material Cost],      [_].[Material Overhead Cost] as [$Material Overhead Cost],      [_].[Resource Cost] as [$Resource Cost],      [_].[Outside Processing Cost] as [$Outside Processing Cost],      [_].[Overhead Cost] as [$Overhead Cost],      [_].[GP] as [$GP],      [_].[Units] as [$Units],      [_].[Coop] as [$Coop],      [_].[DIF Returns] as [$DIF Returns],      [_].[Invoiced Freight] as [$Invoiced Freight],      [_].[Freight Allowance] as [$Freight Allowance],      [_].[Markdown] as [$Markdown],      [_].[Cash Discounts] as [$Cash Discounts],      [_].[Other] as [$Other],      [_].[Surcharge] as [$Surcharge],      [_].[Commission] as [$Commission],      [_].[Royalty] as [$Royalty],      [_].[Freight Out] as [$Freight Out],      [_].[Sales Operations] as [Sales Operations],      [_].[Units Operations] as [Units Operations],      [_].[COGS Operations] as [COGS Operations],      [_].[InvoicePriceID] as [InvoicePriceID],      [_].[LastForecastPriceID] as [LastForecastPriceID],      [_].[BudgetPriceID] as [BudgetPriceID],      [_].[LastBudgetPriceID] as [LastBudgetPriceID],      [_].[Sales Invoice Price] as [Sales Invoice Price],      [_].[Sales Forecast Price] as [Sales Forecast Price],      [_].[Sales Budget Price] as [Sales Budget Price],      [_].[Sales Budget LY Price] as [Sales Budget LY Price]  from [dbo].[FactSalesBudget] as [_]</t>
  </si>
  <si>
    <t>INSERT INTO dbo.FactPBISales SELECT *  FROM Fact.PBISales WHERE DateKey &gt;= @startDate</t>
  </si>
  <si>
    <t>INSERT INTO #MSC_ORDERS_V_STAGING (       [SOURCE_TABLE]      ,[ITEM_SEGMENTS]      ,[DESCRIPTION]      ,[DEMAND_CLASS]      ,[NEW_ORDER_DATE]      ,[FIRM_PLANNED_TYPE]      ,[FIRM_DATE]      ,[QUANTITY]      ,[ORDER_TYPE_TEXT]      ,[ORDER_TYPE]      ,[NEW_DUE_DATE]      ,[PLANNER_CODE]      ,[ORGANIZATION_CODE]      ,[SOURCE_ORGANIZATION_CODE]      ,[PLAN_ID]      ,[START_OF_WEEK]      ,[ROW_ID]      ,[TRANSACTION_ID]      ,[FINGERPRINT]   )   SELECT       [SOURCE_TABLE]      ,[ITEM_SEGMENTS]      ,[DESCRIPTION]      ,[DEMAND_CLASS]      ,[NEW_ORDER_DATE]      ,[FIRM_PLANNED_TYPE]      ,[FIRM_DATE]      ,[QUANTITY]      ,[ORDER_TYPE_TEXT]      ,[ORDER_TYPE]      ,[NEW_DUE_DATE]      ,[PLANNER_CODE]      ,[ORGANIZATION_CODE]      ,[SOURCE_ORGANIZATION_CODE]      ,[PLAN_ID]      ,[START_OF_WEEK]      ,[ROW_ID]      ,[TRANSACTION_ID]      ,'XXX' AS [FINGERPRINT]   --where clause 317949 @ ? 4:29   --No condition 1091963 @ 8:51   FROM OPENQUERY(ASCP, '    SELECT DISTINCT        mov.source_table       ,mov.item_segments       ,mov.description       ,mov.demand_class        ,mov.NEW_ORDER_DATE       ,mov.FIRM_PLANNED_TYPE       ,mov.FIRM_DATE        ,mov.QUANTITY       ,mov.ORDER_TYPE_TEXT       ,mov.ORDER_TYPE       ,mov.NEW_DUE_DATE       ,mov.PLANNER_CODE       ,mov.ORGANIZATION_CODE       ,mov.source_organization_Code       ,mov.plan_id       ,mov.NEW_DUE_DATE - to_char(mov.NEW_DUE_DATE,''D'') + 1  START_OF_WEEK       ,mov.ROW_ID        ,mov.TRANSACTION_ID    FROM   msc_orders_v  mov    WHERE (mov.quantity &lt;&gt; 0 and mov.plan_id = 4  AND mov.order_type in (1,3,24,30) AND mov.source_table = ''MSC_DEMANDS'') --demand       OR (mov.quantity &lt;&gt; 0 and mov.plan_id = 22 and mov.order_type in (29, 30))  --forecast open orders       OR (mov.quantity &lt;&gt; 0 and mov.plan_id = 4  and mov.order_type = 5) --production plan       OR (mov.quantity &lt;&gt; 0 and mov.plan_id = 4  and mov.order_type = 18 and mov.item_segments &lt; ''400000'')  --components on hand       OR (mov.quantity &lt;&gt; 0 and mov.plan_id = 22 and mov.order_type = 18 and mov.item_segments &gt;= ''400000'')  --on hand       OR (mov.quantity &lt;&gt; 0 and mov.plan_id = 4 and mov.order_type in (1, 3) and mov.source_table = ''MSC_SUPPLIES'')  --purchase orders components       OR (mov.quantity &lt;&gt; 0 and mov.plan_id = 22 and mov.order_type in (1, 3) and mov.source_table = ''MSC_SUPPLIES'')  --purchase orders   '   )</t>
  </si>
  <si>
    <t>select [_].[ID] as [ID],      [_].[BudgetID] as [BudgetID],      [_].[DateID] as [DateID],      [_].[DateKey] as [DateKey],      [_].[DemandClassID] as [DemandClassID],      [_].[ProductID] as [ProductID],      [_].[CustomerID] as [CustomerID],      [_].[SaleTypeID] as [SaleTypeID],      [_].[UnitPriceID] as [UnitPriceID],      [_].[Sales] as [$Sales],      [_].[Cogs] as [$Cogs],      [_].[Material Cost] as [$Material Cost],      [_].[Material Overhead Cost] as [$Material Overhead Cost],      [_].[Resource Cost] as [$Resource Cost],      [_].[Outside Processing Cost] as [$Outside Processing Cost],      [_].[Overhead Cost] as [$Overhead Cost],      [_].[GP] as [$GP],      [_].[Units] as [$Units],      [_].[Coop] as [$Coop],      [_].[DIF Returns] as [$DIF Returns],      [_].[Invoiced Freight] as [$Invoiced Freight],      [_].[Freight Allowance] as [$Freight Allowance],      [_].[Markdown] as [$Markdown],      [_].[Cash Discounts] as [$Cash Discounts],      [_].[Other] as [$Other],      [_].[Surcharge] as [$Surcharge],      [_].[Commission] as [$Commission],      [_].[Royalty] as [$Royalty],      [_].[Freight Out] as [$Freight Out],      [_].[Sales Operations] as [Sales Operations],      [_].[Units Operations] as [Units Operations],      [_].[InvoicePriceID] as [InvoicePriceID],      [_].[LastForecastPriceID] as [LastForecastPriceID],      [_].[BudgetPriceID] as [BudgetPriceID],      [_].[LastBudgetPriceID] as [LastBudgetPriceID],      [_].[Sales Invoice Price] as [Sales Invoice Price],      [_].[Sales Forecast Price] as [Sales Forecast Price],      [_].[Sales Budget Price] as [Sales Budget Price],      [_].[Sales Budget LY Price] as [Sales Budget LY Price],      [_].[Base Currency] as [Base Currency],      [_].[Price Type] as [Price Type]  from [dbo].[FactSalesBudget] as [_]</t>
  </si>
  <si>
    <t>INSERT INTO #PurchaseOrder    SELECT *, 'XXXXXXXX'     FROM OPENQUERY(PROD,     '     SELECT distinct       poh.po_header_id      ,pol.PO_LINE_ID      ,pol.line_num LINE_NUMBER      ,poll.shipment_num SHIPMENT_LINE_NUMBER      ,poll.LINE_LOCATION_ID      ,pov.vendor_name SUPPLIER_NAME      ,povs.vendor_site_code VENDOR_SITE       ,povs.vendor_id VENDOR_ID      ,poh.segment1 PO_NUMBER      ,poh.type_lookup_code PO_TYPE        ,trunc(poh.creation_date) PO_Create_date      ,trunc(pol.creation_date) PO_Line_Create_date         ,poh.authorization_status PO_STATUS      ,ppf.full_name BUYER_NAME      ,hrls.location_code SHIP_TO      ,hrlb.location_code  BILL_TO      ,msib.segment1 ITEM      ,msib.description ITEM_DESCRIPTION      ,msib.Item_Type item_type         ,pol.unit_price UNIT_PRICE      ,poll.quantity ORDER_QUANTITY      ,poll.quantity_received QUANTITY_RECEIVED      ,poll.quantity_cancelled  QUANTITY_CANCELLED      ,poll.quantity - poll.quantity_received - poll.quantity_cancelled REMAINING_QUANTITY      ,trunc(poll.need_by_date) NEED_BY_DATE      ,trunc(poll.promised_date) PROMISED_DATE      ,poh.closed_Code Header_CLOSED_CODE      ,pol.closed_Code Line_CLOSED_CODE      ,pol.note_to_vendor         ,pol.unit_price *  poll.quantity ORDER_TOTAL      ,poll.closed_code      ,pol.cancel_flag PO_Line_Cancel_Flag      ,pol.cancel_date PO_Line_Cancel_Date           FROM      PO_HEADERS_ALL poh      LEFT JOIN PO_LINES_ALL pol            ON poh.po_header_id = pol.po_header_id      LEFT JOIN mtl_system_items_b msib     ON pol.item_id = msib.inventory_item_id       LEFT JOIN PO_DISTRIBUTIONS_ALL pod    ON pol.po_line_id = pod.po_line_id       LEFT JOIN PO_LINE_LOCATIONS_ALL poll  ON poll.line_location_id  = pod.line_location_id      LEFT JOIN po_vendors pov              ON pov.vendor_id = poh.vendor_id      LEFT JOIN po_vendor_sites_All povs    ON povs.vendor_site_id = poh.vendor_site_id      LEFT JOIN hr_locations_all hrls       ON poh.ship_to_location_id = hrls.location_id      LEFT JOIN hr_locations_all hrlb    ON poh.Bill_to_Location_ID = hrlb.location_id -- for bill to name      LEFT JOIN per_all_people_f ppf        ON poh.agent_id = ppf.person_id      LEFT JOIN po_line_types polt          ON polt.line_type_id = pol.line_type_id     WHERE      msib.organization_id  = 85      --AND pol.cancel_flag &lt;&gt; ''Y''      AND hrls.location_code != ''US - Fontana, CA''      AND pol.creation_date &gt;= TO_DATE(''2016-01-01'', ''YYYY-MM-DD'') --sysdate -365 --TO_DATE(''2022-01-01'', ''YYYY-MM-DD'')  -- AND      '     )</t>
  </si>
  <si>
    <t>SELECT [_].[ID] [ID],[_].[ORDER_NUM] [Order Number],[_].[ORDER_LINE] [Order Line],[_].[AR_TYPE] [AR Type],[_].[INV_DESCRIPTION] [Invoice Description],[_].[CUST_PO_NUM] [Customer PO],[_].[RevenueID] [RevenueID],[_].[AccountID] [AccountID],[_].[CustomerID] [CustomerID],[_].[GeographyID] [GeographyID],[_].[ProductID] [ProductID],[_].[LocationID] [LocationID],[_].[DemandClassID] [DemandClassID],[_].[DateID] [DateID],[_].[DateKey] [DateKey],[_].[UnitPriceID] [UnitPriceID],[_].[UnitCOGSID] [UnitCOGSID],[_].[Sales] [$Sales],[_].[COGS] [$COGS],[_].[MaterialCost] [$MaterialCost],[_].[MaterialOHCost] [$MaterialOHCost],[_].[ResourceCost] [$ResourceCost],[_].[OutsideProcessingCost] [$OutsideProcessingCost],[_].[OverheadCost] [$OverheadCost],[_].[QTY] [$QTY],[_].[COOP] [$COOP],[_].[DIF RETURNS] [$DIF RETURNS],[_].[Invoiced Freight] [$Invoiced Freight],[_].[Frieght Allowance] [$Frieght Allowance],[_].[Cash Discounts] [$Cash Discounts],[_].[Markdown] [$Markdown],[_].[Other] [$Other],[_].[FREIGHT OUT] [$FREIGHT OUT],[_].[ROYALTY] [$ROYALTY],[_].[SURCHARGE] [$SURCHARGE],[_].[COMMISSION] [$COMMISSION] FROM [dbo].[FactPBISales] [_] WHERE [_].[DateKey]&gt;=CONVERT([datetime2],@1) AND [_].[DateKey]&lt;CONVERT([datetime2],@2)</t>
  </si>
  <si>
    <t>SELECT [_].[ID] [ID],[_].[ORDER_NUM] [Order Number],[_].[ORDER_LINE] [Order Line],[_].[AR_TYPE] [AR Type],[_].[INV_DESCRIPTION] [Invoice Description],[_].[CUST_PO_NUM] [Customer PO],[_].[RevenueID] [RevenueID],[_].[AccountID] [AccountID],[_].[CustomerID] [CustomerID],[_].[GeographyID] [GeographyID],[_].[ProductID] [ProductID],[_].[LocationID] [LocationID],[_].[DemandClassID] [DemandClassID],[_].[DateID] [DateID],[_].[DateKey] [DateKey],[_].[UnitPriceID] [UnitPriceID],[_].[UnitCOGSID] [UnitCOGSID],[_].[Sales] [$Sales],[_].[COGS] [$COGS],[_].[MaterialCost] [$MaterialCost],[_].[MaterialOHCost] [$MaterialOHCost],[_].[ResourceCost] [$ResourceCost],[_].[OutsideProcessingCost] [$OutsideProcessingCost],[_].[OverheadCost] [$OverheadCost],[_].[QTY] [$QTY],[_].[COOP] [$COOP],[_].[DIF RETURNS] [$DIF RETURNS],[_].[Invoiced Freight] [$Invoiced Freight],[_].[Frieght Allowance] [$Frieght Allowance],[_].[Cash Discounts] [$Cash Discounts],[_].[Markdown] [$Markdown],[_].[Other] [$Other],[_].[FREIGHT OUT] [$FREIGHT OUT],[_].[ROYALTY] [$ROYALTY],[_].[SURCHARGE] [$SURCHARGE],[_].[COMMISSION] [$COMMISSION],[_].[TermsID] [TermsID] FROM [dbo].[FactPBISales] [_] WHERE [_].[DateKey]&gt;=CONVERT([datetime2],@1) AND [_].[DateKey]&lt;CONVERT([datetime2],@2)</t>
  </si>
  <si>
    <t>INSERT INTO Oracle.XLA_ARDIST      SELECT *      FROM OPENQUERY(PROD,     '     SELECT DISTINCT       gir.JE_BATCH_ID      ,gir.JE_HEADER_ID      ,gir.JE_LINE_NUM      ,xal.DESCRIPTION AS AE_LINE_DESCRIPTION      ,xal.ACCOUNTING_CLASS_CODE      ,xal.ACCOUNTED_DR      ,xal.ACCOUNTED_CR      ,xdl.UNROUNDED_ACCOUNTED_DR AS Debit      ,xdl.UNROUNDED_ACCOUNTED_CR AS Credit      ,xal.ACCOUNTING_DATE      ,xah.JE_CATEGORY_NAME      ,xah.PRODUCT_RULE_CODE      ,xah.DESCRIPTION AS AE_HEADER_DESCRIPTION      ,xte.ENTITY_CODE      ,xte.TRANSACTION_NUMBER      ,xdl.SOURCE_DISTRIBUTION_TYPE      ,xdl.SOURCE_DISTRIBUTION_ID_NUM_1      ,xdl.ACCOUNTING_LINE_CODE      ,xdl.LINE_DEFINITION_CODE      ,xdl.EVENT_TYPE_CODE      ,xdl.APPLIED_TO_ENTITY_CODE      ,xdl.APPLIED_TO_DISTRIBUTION_TYPE      ,glcc.Segment1      ,glcc.Segment2      ,glcc.Segment3      ,glcc.Segment4      ,gjl.DESCRIPTION AS JE_LINE_DESCRIPTION      ,gjh.NAME AS JE_HEADER_NAME      ,gjh.DESCRIPTION AS JE_HEADER_DESCRIPTION      ,xdl.AE_HEADER_ID      ,xdl.AE_LINE_NUM      --ard.*      --ra.*      --rt.*      --pd.*      --poh.*      --pol.*      --msib.*      --pov.*      --povs.*      --hrls.*      --hrlb.*      --ppf.*      --polt.*     FROM GL_IMPORT_REFERENCES gir       LEFT JOIN XLA_AE_LINES xal     ON xal.gl_sl_link_id = gir.gl_sl_link_id AND xal.gl_sl_link_table = gir.gl_sl_link_table       LEFT JOIN XLA_AE_HEADERS xah    ON xah.ae_header_id = xal.ae_header_id AND xah.application_id = xal.application_id      LEFT JOIN xla.XLA_TRANSACTION_ENTITIES xte ON xal.application_id = xte.application_id AND xah.entity_id = xte.entity_id      LEFT JOIN XLA_DISTRIBUTION_LINKS xdl  ON xte.application_id = xdl.application_id AND xah.ae_header_id = xdl.ae_header_id AND xah.event_id = xdl.event_id AND xal.ae_line_num = xdl.ae_line_num       LEFT JOIN GL_CODE_COMBINATIONS glcc   ON xal.CODE_COMBINATION_ID = glcc.CODE_COMBINATION_ID      LEFT JOIN gl_je_lines gjl     ON gir.je_header_id = gjl.je_header_id AND gir.je_line_num = gjl.je_line_num      LEFT JOIN gl_je_headers gjh     ON gjh.je_header_id = gjl.je_header_id      LEFT JOIN AR_DISTRIBUTIONS_ALL ard   ON ard.line_id = xdl.source_distribution_id_num_1      --LEFT JOIN AR_MISC_CASH_DISTRIBUTIONS_ALL MCD ON ard.SOURCE_ID = MCD.MISC_CASH_DISTRIBUTION_ID      --LEFT JOIN AR_CASH_RECEIPTS_ALL ACR   ON MCD.CASH_RECEIPT_ID = ACR.CASH_RECEIPT_ID      LEFT JOIN AR_RECEIVABLE_APPLICATIONS_ALL ra ON ard.source_id = ra.receivable_application_id       --AR_DISTRIBUTIONS_ALL.source_id = AR_RECEIVABLE_APPLICATIONS_ALL.receivable_application_id        --LEFT JOIN RCV_RECEIVING_SUB_LEDGER rrsl  ON xdl.source_distribution_id_num_1 = rrsl.rcv_sub_ledger_id      --LEFT JOIn rcv_transactions rt    ON rt.transaction_id = rrsl.rcv_transaction_id and rt.PO_DISTRIBUTION_ID = rrsl.reference3      --LEFT JOIN po_distributions_all pd   ON pd.po_distribution_id = rt.PO_DISTRIBUTION_ID      --LEFT JOIN PO_HEADERS_ALL poh    ON pd.PO_HEADER_ID = poh.PO_HEADER_ID      --LEFT JOIN PO_LINES_ALL pol     ON poh.po_header_id = pol.po_header_id      --LEFT JOIN mtl_system_items_b msib   ON pol.item_id = msib.inventory_item_id       --LEFT JOIN po_vendors pov     ON pov.vendor_id = poh.vendor_id      --LEFT JOIN po_vendor_sites_All povs   ON povs.vendor_site_id = poh.vendor_site_id      --LEFT JOIN hr_locations_all hrls    ON poh.ship_to_location_id = hrls.location_id      --LEFT JOIN hr_locations_all hrlb    ON poh.Bill_to_Location_ID = hrlb.location_id -- for bill to name      --LEFT JOIN per_all_people_f ppf    ON poh.agent_id = ppf.person_id      --LEFT JOIN po_line_types polt    ON polt.line_type_id = pol.line_type_id     WHERE       xal.ACCOUNTING_DATE &gt;= TRUNC(SYSDATE-7)      AND gjh.ledger_id = ''2022''      AND xdl.source_distribution_type = ''AR_DISTRIBUTIONS_ALL''     ')</t>
  </si>
  <si>
    <t>WITH Dates AS ( --pick sunday snapshots      SELECT DATEADD(HOUR,1,CAST(DateKey AS DATETIME)) AS DateKey, [Month Sort], [MonthID], [WeekID], ROW_NUMBER() OVER (PARTITION BY [Month Sort] ORDER BY [DateKey]) AS RowNum      FROM dbo.DimCalendarFiscal       WHERE [Day of Week] = 'Sun' AND DateKey &gt;= CAST(YEAR(GETDATE())-1 AS VARCHAR(4)) + '-10-01' AND DateKey &lt;= GETDATE()  )    , Calendar AS ( --fiscal month      SELECT [Month Sort], [MonthID], MIN(WeekID) AS WeekID, MIN(DateKey) AS FirstDay, MAX(DateKey) AS LastDay    FROM dbo.DimCalendarFiscal GROUP BY [Month Sort], [MonthID]    )    --, Data AS (--step2 forecast file      SELECT DISTINCT            sf.ID          , DENSE_RANK() OVER (PARTITION BY [Demand_Class], [Item_Num], c.[Month Sort] ORDER BY [DateKey] ASC) AS RowNum          , d.DateKey          ,sf.[Demand_Class]          ,sf.[Item_Num]          ,c.[Month Sort] AS [Period]          ,c.FirstDay          ,c.LastDay          ,DATEDIFF(WEEK,d.DateKey,c.FirstDay) AS WeekOffset          ,c.[MonthID] - d.[MonthID] AS MonthOffset          ,sf.[Quantity]          ,'Forecast' AS SaleType      FROM [Step2].[Forecast] sf        INNER JOIN Dates d ON d.DateKey &gt;= sf.StartDate AND d.DateKey &lt; ISNULL(sf.EndDate,'9999-12-31')        LEFT JOIN Calendar c ON CAST([Start Date] AS DATE) = c.FirstDay        LEFT JOIN dbo.DimProductMaster pm ON sf.[Item_Num] = pm.ProductKey      WHERE pm.[Part Type] = 'FINISHED GOODS'</t>
  </si>
  <si>
    <t>INSERT INTO Oracle.OrdersOpen    SELECT *     FROM OPENQUERY(PROD,     '    select        ool.line_id  AS ORD_LINE_ID        , ool.header_id AS ORD_HEADER_ID        , hca.account_name AS CUSTOMER_NAME        , hca.account_number AS CUSTOMER_NUM        , nvl(hca.sales_channel_code,''missing'') AS SALES_CHANNEL_CODE        , nvl(billto.demand_class_code,nvl(ool.demand_class_code,''missing'')) AS DEMAND_CLASS        , TO_CHAR(ooh.ordered_date, ''MM/DD/YYYY HH24:MI:SS'') AS ORDER_DATE        , ool.line_number AS ORDER_LINE_NUM       , ooh.order_number AS ORDER_NUM        , msib.segment1  AS PART        , ool.ordered_item  AS ORDERED_ITEM        , msib.description  AS PART_DESC        , ool.flow_status_code  AS FLOW_STATUS_CODE        , nvl(ool.ordered_quantity,0) AS QTY        , ROUND(nvl(ool.ordered_quantity,0) * nvl(ool.unit_selling_price,0),2) AS SELL_DOLLARS        , ROUND(nvl(ool.ordered_quantity,0) * nvl(ool.unit_list_price,0),2) AS LIST_DOLLARS        , TO_CHAR(ool.request_date, ''MM/DD/YYYY'') AS DATE_REQUESTED        , TO_CHAR(ool.schedule_ship_date, ''MM/DD/YYYY'') AS SCH_SHIP_DATE        , TO_CHAR(ool.latest_acceptable_date, ''MM/DD/YYYY'') AS CANCEL_DATE        , nvl(wh.organization_code,''n/a'')  AS PLANT        , TO_CHAR(ooh.creation_date, ''MM/DD/YYYY'') AS create_date        , TO_CHAR(ool.creation_date, ''MM/DD/YYYY'')    AS ORD_LINE_CREATE_DATE        , TO_CHAR(ool.LAST_UPDATE_DATE, ''MM/DD/YYYY'') AS ORD_LINE_LST_UPDATE_DATE        , shipto_l.Address1      as ship_to_Address1        , shipto_l.Address2      as ship_to_Address2         , shipto_l.Address3      as ship_to_Address3         , shipto_l.Address4      as ship_to_Address4         , shipto_l.city          as ship_to_City        , shipto_l.state         as ship_to_State        , shipto_l.postal_code   as ship_to_Postal_Code        , shipto_l.country       as ship_to_Country        , shipto_l.province      as ship_to_Province        , ool.SHIPPING_METHOD_CODE       , ooh.CUST_PO_NUMBER    from        ont.oe_order_lines_all ool        inner join ont.oe_order_headers_all ooh on ool.org_id = 83 and ooh.org_id = 83 and ooh.header_id = ool.header_id        inner join ar.hz_cust_accounts hca on ooh.sold_to_org_id = hca.cust_account_id        inner join inv.mtl_system_items_b msib on ool.inventory_item_id = msib.inventory_item_id and nvl(ool.ship_from_org_id,85) = msib.organization_id        left join ar.hz_cust_site_uses_all billto on nvl(ooh.invoice_to_org_id,0) = billto.site_use_id        left join inv.mtl_parameters wh on nvl(ool.ship_from_org_id,0) = wh.organization_id        left join ar.hz_cust_site_uses_all shipto on nvl(ool.ship_to_org_id,0) = shipto.site_use_id        left join ar.hz_cust_acct_sites_all shipto_a on shipto.cust_acct_site_id = shipto_a.cust_acct_site_id        left join ar.hz_party_sites shipto_p on shipto_p.party_site_id = shipto_a.party_site_id        left join ar.hz_locations shipto_l on shipto_p.location_id = shipto_l.location_id     where ool.link_to_line_id is NULL        and nvl(ool.inventory_item_id,0) not in (select distinct msib.inventory_item_id from inv.mtl_system_items_b msib where msib.segment1 in (''ZFFF'',''ZFRT'',''ZHND'',''D2UINS'',''ZTAX''))        --Oracle Logic       --and ool.LAST_UPDATE_DATE &gt;= TO_DATE(''20190101'',''YYYYMMDD'')       AND ool.flow_status_code &lt;&gt; ''CLOSED''       AND ool.FLOW_STATUS_CODE &lt;&gt; ''CANCELLED''    '    )</t>
  </si>
  <si>
    <t>WAITFOR(RECEIVE conversation_handle, service_contract_name, message_type_name, message_body                   FROM ExternalMailQueue INTO @msgs), TIMEOUT @rec_timeout</t>
  </si>
  <si>
    <t>INSERT INTO dbo.FactPriceList SELECT * FROM Fact.PriceList</t>
  </si>
  <si>
    <t>WITH Dates AS ( --pick sunday snapshots      SELECT DATEADD(HOUR,1,CAST(DateKey AS DATETIME)) AS DateKey, [Month Sort], [MonthID], [WeekID], ROW_NUMBER() OVER (PARTITION BY [Month Sort] ORDER BY [DateKey]) AS RowNum      FROM dbo.DimCalendarFiscal       WHERE [Day of Week] = 'Sun' AND DateKey &gt;= CAST(YEAR(GETDATE())-1 AS VARCHAR(4)) + '-10-01' AND DateKey &lt;= GETDATE()  )    , Calendar AS ( --fiscal month      SELECT [Month Sort], [MonthID], MIN(WeekID) AS WeekID, MIN(DateKey) AS FirstDay, MAX(DateKey) AS LastDay    FROM dbo.DimCalendarFiscal GROUP BY [Month Sort], [MonthID]    )    --, Data AS (--step2 forecast file      SELECT DISTINCT            sf.ID          , DENSE_RANK() OVER (PARTITION BY [Demand_Class], [Item_Num], c.[Month Sort] ORDER BY [DateKey] ASC) AS RowNum          , d.DateKey          ,sf.[Demand_Class]          ,sf.[Item_Num]          ,c.[Month Sort] AS [Period]          ,c.FirstDay          ,c.LastDay          ,DATEDIFF(WEEK,d.DateKey,c.FirstDay) AS WeekOffset          ,c.[MonthID] - d.[MonthID] AS MonthOffset          ,sf.[Quantity]          ,'Forecast' AS SaleType      FROM [Step2].[Forecast] sf        INNER JOIN Dates d ON d.DateKey &gt;= sf.StartDate AND d.DateKey &lt; ISNULL(sf.EndDate,'9999-12-31')        LEFT JOIN Calendar c ON CAST([Start Date] AS DATE) = c.FirstDay        LEFT JOIN dbo.DimProductMaster pm ON sf.[Item_Num] = pm.ProductKey      WHERE pm.[Part Type] = 'FINISHED GOODS' --AND d.RowNum = 1        AND (c.[WeekID] - d.[WeekID] BETWEEN 0 AND 26  OR  DATEDIFF(WEEK,d.DateKey,c.FirstDay) BETWEEN -4 AND 1)    --AND ITEM_NUM = '405199'   UNION ALL   SELECT 0 AS ID    ,0 AS RowNum     ,d.DateKey    ,i.DEMAND_CLASS    ,i.PART AS [Item_Num]    ,c.[Month Sort] AS [Period]    ,c.FirstDay    ,c.LastDay    ,0 AS WeekOffset    ,0 AS MonthOffset    ,SUM(QTY) AS Quantity    ,'Sales' AS SaleType   FROM Oracle.Orders i     LEFT JOIN Calendar c ON CAST(i.SCH_SHIP_DATE AS DATE) &gt;= c.FirstDay AND CAST(i.SCH_SHIP_DATE AS DATE) &lt;= c.LastDay    INNER JOIN Dates d ON c.[Month Sort] = d.[Month Sort]    LEFT JOIN dbo.DimProductMaster pm ON i.PART = pm.ProductKey   WHERE pm.[Part Type] = 'FINISHED GOODS' AND d.RowNum = 1 AND i.CurrentRecord = 1 AND i.FLOW_STATUS_CODE = 'CLOSED'    --AND i.PART = '405199'   GROUP BY d.DateKey    ,i.DEMAND_CLASS    ,i.FLOW_STATUS_CODE    ,i.PART    ,c.[Month Sort]    ,d.DateKey     ,c.FirstDay    ,c.LastDay   ORDER BY Demand_Class, Period, WeekOffset ASC</t>
  </si>
  <si>
    <t>SELECT * INTO dbo.FactSellableSKU FROM Operations.Fact.SellableSKU</t>
  </si>
  <si>
    <t>INSERT INTO Oracle.INV_MTL_ONHAND_QUANTITIES_DETAIL (       [INVENTORY_ITEM_ID]      ,[ORGANIZATION_ID]      ,[DATE_RECEIVED]      ,[LAST_UPDATE_DATE]      ,[LAST_UPDATED_BY]      ,[CREATION_DATE]      ,[CREATED_BY]      ,[LAST_UPDATE_LOGIN]      ,[PRIMARY_TRANSACTION_QUANTITY]      ,[SUBINVENTORY_CODE]      ,[REVISION]      ,[LOCATOR_ID]      ,[CREATE_TRANSACTION_ID]      ,[UPDATE_TRANSACTION_ID]      ,[LOT_NUMBER]      ,[ORIG_DATE_RECEIVED]      ,[COST_GROUP_ID]      ,[CONTAINERIZED_FLAG]      ,[PROJECT_ID]      ,[TASK_ID]      ,[ONHAND_QUANTITIES_ID]      ,[ORGANIZATION_TYPE]      ,[OWNING_ORGANIZATION_ID]      ,[OWNING_TP_TYPE]      ,[PLANNING_ORGANIZATION_ID]      ,[PLANNING_TP_TYPE]      ,[TRANSACTION_UOM_CODE]      ,[TRANSACTION_QUANTITY]      ,[SECONDARY_UOM_CODE]      ,[SECONDARY_TRANSACTION_QUANTITY]      ,[IS_CONSIGNED]      ,[LPN_ID]      ,[STATUS_ID]      ,[Fingerprint]   )   SELECT        a.[INVENTORY_ITEM_ID]      ,a.[ORGANIZATION_ID]      ,a.[DATE_RECEIVED]      ,a.[LAST_UPDATE_DATE]      ,a.[LAST_UPDATED_BY]      ,a.[CREATION_DATE]      ,a.[CREATED_BY]      ,a.[LAST_UPDATE_LOGIN]      ,a.[PRIMARY_TRANSACTION_QUANTITY]      ,a.[SUBINVENTORY_CODE]      ,a.[REVISION]      ,a.[LOCATOR_ID]      ,a.[CREATE_TRANSACTION_ID]      ,a.[UPDATE_TRANSACTION_ID]      ,a.[LOT_NUMBER]      ,a.[ORIG_DATE_RECEIVED]      ,a.[COST_GROUP_ID]      ,a.[CONTAINERIZED_FLAG]      ,a.[PROJECT_ID]      ,a.[TASK_ID]      ,a.[ONHAND_QUANTITIES_ID]      ,a.[ORGANIZATION_TYPE]      ,a.[OWNING_ORGANIZATION_ID]      ,a.[OWNING_TP_TYPE]      ,a.[PLANNING_ORGANIZATION_ID]      ,a.[PLANNING_TP_TYPE]      ,a.[TRANSACTION_UOM_CODE]      ,a.[TRANSACTION_QUANTITY]      ,a.[SECONDARY_UOM_CODE]      ,a.[SECONDARY_TRANSACTION_QUANTITY]      ,a.[IS_CONSIGNED]      ,a.[LPN_ID]      ,a.[STATUS_ID]      ,a.[Fingerprint]   FROM (    MERGE Oracle.INV_MTL_ONHAND_QUANTITIES_DETAIL b    USING (SELECT * FROM #Inventory) a    ON  a.[ONHAND_QUANTITIES_ID] = b.[ONHAND_QUANTITIES_ID]     --a.INVENTORY_ITEM_ID = b.INVENTORY_ITEM_ID      --AND a.ORGANIZATION_ID = b.ORGANIZATION_ID     --AND a.OWNING_ORGANIZATION_ID = b.OWNING_ORGANIZATION_ID     --AND a.PLANNING_ORGANIZATION_ID = b.PLANNING_ORGANIZATION_ID     --AND a.DATE_RECEIVED = b.DATE_RECEIVED       AND b.CurrentRecord = 1 --swap with business key of table    WHEN NOT MATCHED --BY TARGET     THEN INSERT (      [INVENTORY_ITEM_ID]       ,[ORGANIZATION_ID]       ,[DATE_RECEIVED]       ,[LAST_UPDATE_DATE]       ,[LAST_UPDATED_BY]       ,[CREATION_DATE]       ,[CREATED_BY]       ,[LAST_UPDATE_LOGIN]       ,[PRIMARY_TRANSACTION_QUANTITY]       ,[SUBINVENTORY_CODE]       ,[REVISION]       ,[LOCATOR_ID]       ,[CREATE_TRANSACTION_ID]       ,[UPDATE_TRANSACTION_ID]       ,[LOT_NUMBER]       ,[ORIG_DATE_RECEIVED]       ,[COST_GROUP_ID]       ,[CONTAINERIZED_FLAG]       ,[PROJECT_ID]       ,[TASK_ID]       ,[ONHAND_QUANTITIES_ID]       ,[ORGANIZATION_TYPE]       ,[OWNING_ORGANIZATION_ID]       ,[OWNING_TP_TYPE]       ,[PLANNING_ORGANIZATION_ID]       ,[PLANNING_TP_TYPE]       ,[TRANSACTION_UOM_CODE]       ,[TRANSACTION_QUANTITY]       ,[SECONDARY_UOM_CODE]       ,[SECONDARY_TRANSACTION_QUANTITY]       ,[IS_CONSIGNED]       ,[LPN_ID]       ,[STATUS_ID]       ,[Fingerprint]    )    VALUES (        a.[INVENTORY_ITEM_ID]       ,a.[ORGANIZATION_ID]       ,a.[DATE_RECEIVED]       ,a.[LAST_UPDATE_DATE]       ,a.[LAST_UPDATED_BY]       ,a.[CREATION_DATE]       ,a.[CREATED_BY]       ,a.[LAST_UPDATE_LOGIN]       ,a.[PRIMARY_TRANSACTION_QUANTITY]       ,a.[SUBINVENTORY_CODE]       ,a.[REVISION]       ,a.[LOCATOR_ID]       ,a.[CREATE_TRANSACTION_ID]       ,a.[UPDATE_TRANSACTION_ID]       ,a.[LOT_NUMBER]       ,a.[ORIG_DATE_RECEIVED]       ,a.[COST_GROUP_ID]       ,a.[CONTAINERIZED_FLAG]       ,a.[PROJECT_ID]       ,a.[TASK_ID]       ,a.[ONHAND_QUANTITIES_ID]       ,a.[ORGANIZATION_TYPE]       ,a.[OWNING_ORGANIZATION_ID]       ,a.[OWNING_TP_TYPE]       ,a.[PLANNING_ORGANIZATION_ID]       ,a.[PLANNING_TP_TYPE]       ,a.[TRANSACTION_UOM_CODE]       ,a.[TRANSACTION_QUANTITY]       ,a.[SECONDARY_UOM_CODE]       ,a.[SECONDARY_TRANSACTION_QUANTITY]       ,a.[IS_CONSIGNED]       ,a.[LPN_ID]       ,a.[STATUS_ID]       ,a.[Fingerprint]    )    --Existing records that have changed are expired    WHEN MATCHED AND a.Fingerprint&lt;&gt;b.Fingerprint    THEN UPDATE SET b.EndDate=GETDATE()     ,b.CurrentRecord=0    --Existing records that are no longer in the data source (full compare only)    WHEN NOT MATCHED BY SOURCE AND b.CurrentRecord = 1    THEN UPDATE SET b.EndDate=GETDATE()     ,b.CurrentRecord=0    OUTPUT         a.[INVENTORY_ITEM_ID]       ,a.[ORGANIZATION_ID]       ,a.[DATE_RECEIVED]       ,a.[LAST_UPDATE_DATE]       ,a.[LAST_UPDATED_BY]       ,a.[CREATION_DATE]       ,a.[CREATED_BY]       ,a.[LAST_UPDATE_LOGIN]       ,a.[PRIMARY_TRANSACTION_QUANTITY]       ,a.[SUBINVENTORY_CODE]       ,a.[REVISION]       ,a.[LOCATOR_ID]       ,a.[CREATE_TRANSACTION_ID]       ,a.[UPDATE_TRANSACTION_ID]       ,a.[LOT_NUMBER]       ,a.[ORIG_DATE_RECEIVED]       ,a.[COST_GROUP_ID]       ,a.[CONTAINERIZED_FLAG]       ,a.[PROJECT_ID]       ,a.[TASK_ID]       ,a.[ONHAND_QUANTITIES_ID]       ,a.[ORGANIZATION_TYPE]       ,a.[OWNING_ORGANIZATION_ID]       ,a.[OWNING_TP_TYPE]       ,a.[PLANNING_ORGANIZATION_ID]       ,a.[PLANNING_TP_TYPE]       ,a.[TRANSACTION_UOM_CODE]       ,a.[TRANSACTION_QUANTITY]       ,a.[SECONDARY_UOM_CODE]       ,a.[SECONDARY_TRANSACTION_QUANTITY]       ,a.[IS_CONSIGNED]       ,a.[LPN_ID]       ,a.[STATUS_ID]       ,a.[Fingerprint]       ,$Action AS Action   ) a   WHERE Action = 'Update' AND Fingerprint IS NOT NULL</t>
  </si>
  <si>
    <t>SELECT a.*     INTO #CustomerPriceList    FROM OPENQUERY(PROD,'     select distinct      hca.account_number,      hp.party_name customer_name,      qlhv.name price_list,      qlhv.list_header_id price_list_id,       NVL(qllv.list_line_id,mod.list_line_id) list_line_id,      mod.list_line_type,      qlhv.description,      NVL(qllv.product_attribute,mod.Product_attr) AS Product_attribute,      qlhv.currency_code currency,      fcv.name currency_name,      qclv.name multi_currency_name,      qlhv.rounding_factor,      NVL(qllv.start_date_active,mod.start_date_active) start_date,      NVL(qllv.end_date_active,mod.end_date_active) end_date,      qllv.product_attribute_context product_context,      qllv.product_uom_code uom,      NVL(qllv.product_attr_val_disp,mod.product_attr_value) item,      msiv.description item_description,      NVL(qllv.operand,mod.operand) value,      NVL(qllv.product_precedence,mod.product_precedence) precedence,      qlhv.pte_code pricing_transaction_entity,      qlhv.source_system_code,      qlhv.list_type_code list_type_code      --qpfv.name formula,      --rtt.name payment_term,      --haouv.name operating_unit     from      qp_list_headers_vl qlhv       INNER JOIN hz_cust_accounts hca     ON qlhv.list_header_id=hca.price_list_id      LEFT JOIN qp_list_lines_v qllv     ON qlhv.list_header_id=qllv.list_header_id  --AND sysdate &gt;= NVL(qllv.start_date_active,qllv.creation_date) AND sysdate &lt;= NVL(qllv.end_date_active,sysdate)       LEFT JOIN mtl_system_items_vl msiv    ON msiv.organization_id=85 AND case when qllv.product_attribute_context=''ITEM'' and qllv.product_attribute=''PRICING_ATTRIBUTE1'' then qllv.product_attr_value end=msiv.inventory_item_id      LEFT JOIN qp_currency_lists_vl qclv    ON qlhv.currency_header_id=qclv.currency_header_id      LEFT JOIN fnd_currencies_vl fcv     ON qlhv.currency_code=fcv.currency_code      LEFT JOIN ra_terms_tl rtt      ON qlhv.terms_id=rtt.term_id AND rtt.language=userenv(''lang'')      LEFT JOIN hz_parties hp       ON hca.party_id=hp.party_id       LEFT JOIN hr_all_organization_units_vl haouv ON qlhv.orig_org_id=haouv.organization_id      LEFT JOIN qp_price_formulas_vl qpfv    ON qllv.price_by_formula_id=qpfv.price_formula_id       LEFT JOIN qp_modifier_summary_v mod    ON mod.list_header_id = qlhv.list_header_id AND sysdate &gt;= mod.start_date_active AND sysdate &lt;= NVL(mod.end_date_active,sysdate)  --AND mod.product_attr_value = qllv.product_attr_val_disp     WHERE (NVL(qllv.start_date_active,mod.start_date_active) &gt;= sysdate - 90 OR NVL(qllv.end_date_active,mod.end_date_active) &gt;= sysdate - 90)    '    ) a</t>
  </si>
  <si>
    <t>select [ID] as [ID],      [BudgetID] as [BudgetID],      [DateID] as [DateID],      [DateKey] as [DateKey],      [DemandClassID] as [DemandClassID],      [ProductID] as [ProductID],      [CustomerID] as [CustomerID],      [SaleTypeID] as [SaleTypeID],      [UnitPriceID] as [UnitPriceID],      [Sales] as [$Sales],      [Cogs] as [$Cogs],      [Units] as [$Units],      [Invoiced Freight] as [$Invoiced Freight],      [Sales Operations] as [Sales Operations],      [Units Operations] as [Units Operations]  from [dbo].[FactPBISalesBudget] as [$Table]</t>
  </si>
  <si>
    <t>SELECT       [SOURCE_TABLE]      ,[ITEM_SEGMENTS]      ,[DESCRIPTION]      ,[DEMAND_CLASS]      ,[NEW_ORDER_DATE]      ,[FIRM_PLANNED_TYPE]      ,[FIRM_DATE]      ,[QUANTITY]      ,[ORDER_TYPE_TEXT]      ,[ORDER_TYPE]      ,[NEW_DUE_DATE]      ,[PLANNER_CODE]      ,[ORGANIZATION_CODE]      ,[SOURCE_ORGANIZATION_CODE]      ,[PLAN_ID]      ,[START_OF_WEEK]      ,[ROW_ID]      ,'XXX' AS [FINGERPRINT]   --where clause 317949 @ ? 4:29   --No condition 1091963 @ 8:51   FROM OPENQUERY(ASCP, '    SELECT DISTINCT        mov.source_table       ,mov.item_segments       ,mov.description       ,mov.demand_class        ,mov.NEW_ORDER_DATE       ,mov.FIRM_PLANNED_TYPE       ,mov.FIRM_DATE        ,mov.QUANTITY       ,mov.ORDER_TYPE_TEXT       ,mov.ORDER_TYPE       ,mov.NEW_DUE_DATE       ,mov.PLANNER_CODE       ,mov.ORGANIZATION_CODE       ,mov.source_organization_Code       ,mov.plan_id       ,mov.NEW_DUE_DATE - to_char(mov.NEW_DUE_DATE,''D'') + 1  START_OF_WEEK       ,mov.ROW_ID     FROM   msc_orders_v  mov    WHERE (mov.quantity &lt;&gt; 0 and mov.plan_id = 4  AND mov.order_type in (1,3,24,30) AND mov.source_table = ''MSC_DEMANDS'') --demand       OR (mov.quantity &lt;&gt; 0 and mov.plan_id = 22 and mov.order_type in (29, 30))  --forecast open orders       OR (mov.quantity &lt;&gt; 0 and mov.plan_id = 4  and mov.order_type = 5) --production plan       OR (mov.quantity &lt;&gt; 0 and mov.plan_id = 4  and mov.order_type = 18 and mov.item_segments &lt; ''400000'')  --components on hand       OR (mov.quantity &lt;&gt; 0 and mov.plan_id = 22 and mov.order_type = 18 and mov.item_segments &gt;= ''400000'')  --on hand       OR (mov.quantity &lt;&gt; 0 and mov.plan_id = 4 and mov.order_type in (1, 3) and mov.source_table = ''MSC_SUPPLIES'')  --purchase orders components       OR (mov.quantity &lt;&gt; 0 and mov.plan_id = 22 and mov.order_type in (1, 3) and mov.source_table = ''MSC_SUPPLIES'')  --purchase orders       AND mov.ITEM_SEGMENTS = ''826899''   '   )</t>
  </si>
  <si>
    <t>INSERT INTO Oracle.XLA_WIP     SELECT *     FROM OPENQUERY(PROD,     '     WITH CTE AS (     SELECT DISTINCT      gir.JE_BATCH_ID      ,gir.JE_HEADER_ID      ,gir.JE_LINE_NUM      ,xal.DESCRIPTION AS AE_LINE_DESCRIPTION      ,xal.ACCOUNTING_CLASS_CODE      ,NVL(xal.ACCOUNTED_DR,0) AS ACCOUNTED_DR      ,NVL(xal.ACCOUNTED_CR,0) AS ACCOUNTED_CR      ,NVL(xdl.UNROUNDED_ACCOUNTED_DR,0) AS Debit      ,NVL(xdl.UNROUNDED_ACCOUNTED_CR,0) AS Credit      ,xal.ACCOUNTING_DATE      ,xah.JE_CATEGORY_NAME      ,xah.PRODUCT_RULE_CODE      ,xah.DESCRIPTION AS AE_HEADER_DESCRIPTION      ,xte.ENTITY_CODE      ,xte.TRANSACTION_NUMBER      ,xdl.SOURCE_DISTRIBUTION_TYPE      ,xdl.SOURCE_DISTRIBUTION_ID_NUM_1      ,xdl.ACCOUNTING_LINE_CODE      ,xdl.LINE_DEFINITION_CODE      ,xdl.EVENT_TYPE_CODE      ,xdl.APPLIED_TO_ENTITY_CODE      ,xdl.APPLIED_TO_DISTRIBUTION_TYPE      ,glcc.Segment1      ,glcc.Segment2      ,glcc.Segment3      ,glcc.Segment4      ,gjl.DESCRIPTION AS JE_LINE_DESCRIPTION      ,gjh.NAME AS JE_HEADER_NAME      ,gjh.DESCRIPTION AS JE_HEADER_DESCRIPTION      ,xdl.AE_HEADER_ID      ,xdl.AE_LINE_NUM      ,hca.cust_account_id AS account_id      ,hca.account_name      ,msib.Segment1 AS SKU      ,wt.transaction_id      ,wt.transaction_quantity     FROM GL_IMPORT_REFERENCES gir       LEFT JOIN XLA_AE_LINES xal     ON xal.gl_sl_link_id = gir.gl_sl_link_id AND xal.gl_sl_link_table = gir.gl_sl_link_table       LEFT JOIN XLA_AE_HEADERS xah    ON xah.ae_header_id = xal.ae_header_id AND xah.application_id = xal.application_id      LEFT JOIN xla.XLA_TRANSACTION_ENTITIES xte ON xal.application_id = xte.application_id AND xah.entity_id = xte.entity_id      LEFT JOIN XLA_DISTRIBUTION_LINKS xdl  ON xte.application_id = xdl.application_id AND xah.ae_header_id = xdl.ae_header_id AND xah.event_id = xdl.event_id AND xal.ae_line_num = xdl.ae_line_num       LEFT JOIN GL_CODE_COMBINATIONS glcc   ON xal.CODE_COMBINATION_ID = glcc.CODE_COMBINATION_ID      LEFT JOIN gl_je_lines gjl     ON gir.je_header_id = gjl.je_header_id AND gir.je_line_num = gjl.je_line_num      LEFT JOIN gl_je_headers gjh     ON gjh.je_header_id = gjl.je_header_id      LEFT JOIN apps.WIP_TRANSACTION_ACCOUNTS wta ON xdl.source_distribution_id_num_1 = wta.wip_sub_ledger_id --wip.transaction_id = xte.source_id_int_1 AND      LEFT JOIN WIP.wip_transactions wt   ON wt.transaction_id = wta.transaction_id        LEFT JOIN GL_CODE_COMBINATIONS glcc   ON xal.CODE_COMBINATION_ID = glcc.CODE_COMBINATION_ID      LEFT JOIN apps.mtl_system_items_b msib  ON wt.primary_item_id = msib.inventory_item_id and wt.organization_id = msib.organization_id      LEFT JOIN ar.hz_cust_accounts hca   ON xal.PARTY_ID=hca.cust_account_id         WHERE        --gjl.PERIOD_NAME = ''Sep-22''      xal.ACCOUNTING_DATE &gt;= TRUNC(SYSDATE-7)      AND gjh.ledger_id = ''2022''      AND xdl.source_distribution_type = ''WIP_TRANSACTION_ACCOUNTS''      AND (xal.ACCOUNTED_CR &lt;&gt; 0 OR xal.ACCOUNTED_DR &lt;&gt; 0)     )     SELECT JE_BATCH_ID, JE_HEADER_ID, JE_LINE_NUM, JE_CATEGORY_NAME, JE_HEADER_DESCRIPTION, JE_LINE_DESCRIPTION, AE_HEADER_DESCRIPTION, ACCOUNTING_CLASS_CODE, SEGMENT1, SEGMENT2, SEGMENT3, SEGMENT4, ACCOUNTING_DATE, ACCOUNT_ID, ACCOUNT_NAME, SKU, SUM(Debit) AS Debit, SUM(Credit) AS Credit, TRANSACTION_ID, SUM(transaction_quantity) AS TRANSACTION_QUANTITY     FROM CTE      GROUP BY JE_BATCH_ID, JE_HEADER_ID, JE_LINE_NUM, JE_CATEGORY_NAME, JE_HEADER_DESCRIPTION, JE_LINE_DESCRIPTION, AE_HEADER_DESCRIPTION, ACCOUNTING_CLASS_CODE, SEGMENT1, SEGMENT2, SEGMENT3, SEGMENT4, ACCOUNTING_DATE, ACCOUNT_ID, ACCOUNT_NAME, SKU, TRANSACTION_ID    ')</t>
  </si>
  <si>
    <t>select [$Table].[REVENUE_TYPE] as [REVENUE_TYPE],      [$Table].[CUSTOMER_TRX_ID] as [CUSTOMER_TRX_ID],      [$Table].[CUSTOMER_TRX_LINE_ID] as [CUSTOMER_TRX_LINE_ID],      [$Table].[SALES_CHANNEL_CODE] as [SALES_CHANNEL_CODE],      [$Table].[CUST_GROUP] as [CUST_GROUP],      [$Table].[DEM_CLASS] as [DEM_CLASS],      [$Table].[BUSINESS_SEGMENT] as [BUSINESS_SEGMENT],      [$Table].[FINANCE_CHANNEL] as [FINANCE_CHANNEL],      [$Table].[ACCT_NUM] as [ACCT_NUM],      [$Table].[ACCT_NAME] as [ACCT_NAME],      [$Table].[SHIP_TO_ADDRESS1] as [SHIP_TO_ADDRESS1],      [$Table].[SHIP_TO_ADDRESS2] as [SHIP_TO_ADDRESS2],      [$Table].[SHIP_TO_ADDRESS3] as [SHIP_TO_ADDRESS3],      [$Table].[SHIP_TO_ADDRESS4] as [SHIP_TO_ADDRESS4],      [$Table].[SHIP_TO_CITY] as [SHIP_TO_CITY],      [$Table].[SHIP_TO_STATE] as [SHIP_TO_STATE],      [$Table].[SHIP_TO_POSTAL_CODE] as [SHIP_TO_POSTAL_CODE],      [$Table].[SHIP_TO_COUNTRY] as [SHIP_TO_COUNTRY],      [$Table].[SHIP_TO_PROVINCE] as [SHIP_TO_PROVINCE],      [$Table].[CUST_PO_NUM] as [CUST_PO_NUM],      [$Table].[ORDER_NUM] as [ORDER_NUM],      [$Table].[SO_LINE_NUM] as [SO_LINE_NUM],      [$Table].[AR_TYPE] as [AR_TYPE],      [$Table].[CONSOL_INV] as [CONSOL_INV],      [$Table].[TRX_NUMBER] as [TRX_NUMBER],      [$Table].[SKU] as [SKU],      [$Table].[INV_DESCRIPTION] as [INV_DESCRIPTION],      [$Table].[ITEM_TYPE] as [ITEM_TYPE],      [$Table].[SIOP_FAMILY] as [SIOP_FAMILY],      [$Table].[CATEGORY] as [CATEGORY],      [$Table].[SUBCATEGORY] as [SUBCATEGORY],      [$Table].[INVENTORY_ITEM_STATUS_CODE] as [INVENTORY_ITEM_STATUS_CODE],      [$Table].[WH_CODE] as [WH_CODE],      [$Table].[ITEM_FROZEN_COST] as [ITEM_FROZEN_COST],      [$Table].[GL_PERIOD] as [GL_PERIOD],      [$Table].[PERIOD_NUM] as [PERIOD_NUM],      [$Table].[PERIOD_YEAR] as [PERIOD_YEAR],      [$Table].[GL_DATE] as [GL_DATE],      [$Table].[QTY_INVOICED] as [QTY_INVOICED],      [$Table].[UOM] as [UOM],      [$Table].[GL_REVENUE_DISTRIBUTION] as [GL_REVENUE_DISTRIBUTION],      [$Table].[ENTERED_AMOUNT] as [ENTERED_AMOUNT],      [$Table].[CURRENCY] as [CURRENCY],      [$Table].[ACCTD_USD] as [ACCTD_USD],      [$Table].[GL_COGS_DISTRIBUTION] as [GL_COGS_DISTRIBUTION],      [$Table].[COGS_AMOUNT] as [COGS_AMOUNT],      [$Table].[MARGIN_USD] as [MARGIN_USD],      [$Table].[MARGIN_PCT] as [MARGIN_PCT],      [$Table].[SO_LINE_ID] as [SO_LINE_ID],      [$Table].[FRZ_COST] as [FRZ_COST],      [$Table].[FRZ_MAT_COST] as [FRZ_MAT_COST],      [$Table].[FRZ_MAT_OH] as [FRZ_MAT_OH],      [$Table].[FRZ_RESOUCE] as [FRZ_RESOUCE],      [$Table].[FRZ_OUT_PROC] as [FRZ_OUT_PROC],      [$Table].[FRZ_OH] as [FRZ_OH],      [$Table].[REPORTING_REVENUE_TYPE] as [REPORTING_REVENUE_TYPE],      [$Table].[COGS] as [COGS],      [$Table].[Month Sort] as [Month Sort]  from [OUTPUT].[D2UAAA-Sales] as [$Table]</t>
  </si>
  <si>
    <t>INSERT INTO Oracle.MSC_ORDERS_V_STAGING (       [SOURCE_TABLE]      ,[ITEM_SEGMENTS]      ,[DESCRIPTION]      ,[DEMAND_CLASS]      ,[NEW_ORDER_DATE]      ,[FIRM_PLANNED_TYPE]      ,[FIRM_DATE]      ,[QUANTITY]      ,[ORDER_TYPE_TEXT]      ,[ORDER_TYPE]      ,[NEW_DUE_DATE]      ,[PLANNER_CODE]      ,[ORGANIZATION_CODE]      ,[SOURCE_ORGANIZATION_CODE]      ,[PLAN_ID]      ,[START_OF_WEEK]      ,[ROW_ID]      ,[FINGERPRINT]   )   SELECT       [SOURCE_TABLE]      ,[ITEM_SEGMENTS]      ,[DESCRIPTION]      ,[DEMAND_CLASS]      ,[NEW_ORDER_DATE]      ,[FIRM_PLANNED_TYPE]      ,[FIRM_DATE]      ,[QUANTITY]      ,[ORDER_TYPE_TEXT]      ,[ORDER_TYPE]      ,[NEW_DUE_DATE]      ,[PLANNER_CODE]      ,[ORGANIZATION_CODE]      ,[SOURCE_ORGANIZATION_CODE]      ,[PLAN_ID]      ,[START_OF_WEEK]      ,[ROW_ID]      ,'XXX' AS [FINGERPRINT]   --where clause 317949 @ ? 4:29   --No condition 1091963 @ 8:51   FROM OPENQUERY(ASCP, '    SELECT DISTINCT        mov.source_table       ,mov.item_segments       ,mov.description       ,mov.demand_class        ,mov.NEW_ORDER_DATE       ,mov.FIRM_PLANNED_TYPE       ,mov.FIRM_DATE        ,mov.QUANTITY       ,mov.ORDER_TYPE_TEXT       ,mov.ORDER_TYPE       ,mov.NEW_DUE_DATE       ,mov.PLANNER_CODE       ,mov.ORGANIZATION_CODE       ,mov.source_organization_Code       ,mov.plan_id       ,mov.NEW_DUE_DATE - to_char(mov.NEW_DUE_DATE,''D'') + 1  START_OF_WEEK       ,mov.ROW_ID     FROM   msc_orders_v  mov    WHERE (mov.quantity &lt;&gt; 0 and mov.plan_id = 4  AND mov.order_type in (1,3,24,30) AND mov.source_table = ''MSC_DEMANDS'') --demand       OR (mov.quantity &lt;&gt; 0 and mov.plan_id = 22 and mov.order_type in (29, 30))  --forecast open orders       OR (mov.quantity &lt;&gt; 0 and mov.plan_id = 4  and mov.order_type = 5) --production plan       OR (mov.quantity &lt;&gt; 0 and mov.plan_id = 4  and mov.order_type = 18 and mov.item_segments &lt; ''400000'')  --components on hand       OR (mov.quantity &lt;&gt; 0 and mov.plan_id = 22 and mov.order_type = 18 and mov.item_segments &gt;= ''400000'')  --on hand       OR (mov.quantity &lt;&gt; 0 and mov.plan_id = 4 and mov.order_type in (1, 3) and mov.source_table = ''MSC_SUPPLIES'')  --purchase orders components       OR (mov.quantity &lt;&gt; 0 and mov.plan_id = 22 and mov.order_type in (1, 3) and mov.source_table = ''MSC_SUPPLIES'')  --purchase orders   '   )</t>
  </si>
  <si>
    <t>SELECT [_].[ID] [ID],[_].[ORDER_NUM] [Order Number],[_].[ORDER_LINE_NUM] [Order Line Number],[_].[INV_DESCRIPTION] [Invoice Description],[_].[RevenueID] [RevenueID],[_].[CustomerID] [CustomerID],[_].[GeographyID] [GeographyID],[_].[ProductID] [ProductID],[_].[LocationID] [LocationID],[_].[DemandClassID] [DemandClassID],[_].[DateID] [DateID],[_].[DateKey] [DateKey],[_].[HourID] [HourID],[_].[SELL_DOLLARS] [$SELL_DOLLARS],[_].[ORIGINAL_LIST_DOLLARS] [$ORIGINAL_LIST_DOLLARS],[_].[LIST_DOLLARS] [$SALES],[_].[COGSSB] [$COGSSB],[_].[COGSPV] [$COGSPV],[_].[QTY] [$QTY],[_].[FLOW_STATUS_CODE] [Order Status],[_].[IsOpen] [Is Open],[_].[IsInvoiced] [Is Invoiced] FROM [dbo].[FactPBISalesOrders] [_] WHERE [_].[DateKey]&gt;=CONVERT([datetime2],@1) AND [_].[DateKey]&lt;CONVERT([datetime2],@2)</t>
  </si>
  <si>
    <t>SELECT *  FROM [Operations].[Oracle].[Invoice]  WHERE GL_PERIOD = 'JUL-24'</t>
  </si>
  <si>
    <t>select [$Table].[EmployeeID] as [EmployeeID],      [$Table].[DepartmentID] as [DepartmentID],      [$Table].[LaborCategoryID] as [LaborCategoryID],      [$Table].[PaycodeID] as [PaycodeID],      [$Table].[LocationID] as [LocationID],      [$Table].[ShiftID] as [ShiftID],      [$Table].[DateID] as [DateID],      [$Table].[Hours] as [Hours],      [$Table].[Wages] as [Wages]  from [Fact].[Labor] as [$Table]</t>
  </si>
  <si>
    <t>INSERT INTO dbo.FactSalesBudget (       [ID]      ,[BudgetID]      ,[DateID]      ,[DateKey]      ,[DemandClassID]      ,[ProductID]      ,[CustomerID]      ,[SaleTypeID]      ,[UnitPriceID]      ,[Sales]      ,[Cogs]      ,[Material Cost]      ,[Material Overhead Cost]      ,[Resource Cost]      ,[Outside Processing Cost]      ,[Overhead Cost]      ,[GP]      ,[Units]      ,[Coop]      ,[DIF Returns]      ,[Invoiced Freight]      ,[Freight Allowance]      ,[Markdown]      ,[Cash Discounts]      ,[Other]      ,[Surcharge]      ,[Commission]      ,[Royalty]      ,[Freight Out]      ,[Sales Operations]      ,[Units Operations]      ,[COGS Operations]      --,[InvoicePriceID]      --,[LastForecastPriceID]      --,[BudgetPriceID]      --,[LastBudgetPriceID]      --,[Sales Invoice Price]      --,[Sales Forecast Price]      --,[Sales Budget Price]      --,[Sales Budget LY Price]      --,[Base Currency]      --,[Price Type]   )   SELECT        [ID]      ,[BudgetID]      ,[DateID]      ,[DateKey]      ,[DemandClassID]      ,[ProductID]      ,[CustomerID]      ,[SaleTypeID]      ,[UnitPriceID]      ,[Sales]      ,[Cogs]      ,[Material Cost]      ,[Material Overhead Cost]      ,[Resource Cost]      ,[Outside Processing Cost]      ,[Overhead Cost]      ,[GP]      ,[Units]      ,[Coop]      ,[DIF Returns]      ,[Invoiced Freight]      ,[Freight Allowance]      ,[Markdown]      ,[Cash Discounts]      ,[Other]      ,[Surcharge]      ,[Commission]      ,[Royalty]      ,[Freight Out]      ,[Sales Operations]      ,[Units Operations]      ,0 AS [COGS Operations]      --,[InvoicePriceID]      --,[LastForecastPriceID]      --,[BudgetPriceID]      --,[LastBudgetPriceID]      --,[Sales Invoice Price]      --,[Sales Forecast Price]      --,[Sales Budget Price]      --,[Sales Budget LY Price]      --,[Base Currency]      --,[Price Type]   FROM Operations.dbo.FactPBISalesBudget s    WHERE (SELECT LEFT(ForecastMonth,4) FROM dbo.ForecastPeriod) &lt;= YEAR(DateKey)+1 OR (SELECT LEFT(BudgetMonth,4) FROM dbo.ForecastPeriod) &lt;= YEAR(DateKey)+1</t>
  </si>
  <si>
    <t>INSERT INTO dbo.DimBillOfMaterial SELECT * FROM Dim.BillOfMaterial</t>
  </si>
  <si>
    <t>SELECT [ID]        ,[REVENUE_TYPE]        ,[CUSTOMER_TRX_ID]        ,[CUSTOMER_TRX_LINE_ID]        ,[SALES_CHANNEL_CODE]        ,[CUST_GROUP]        ,[DEM_CLASS]        ,[BUSINESS_SEGMENT]        ,[FINANCE_CHANNEL]        ,[ACCT_NUM]        ,[ACCT_NAME]        ,[SHIP_TO_ADDRESS1]        ,[SHIP_TO_ADDRESS2]        ,[SHIP_TO_ADDRESS3]        ,[SHIP_TO_ADDRESS4]        ,[SHIP_TO_CITY]        ,[SHIP_TO_STATE]        ,[SHIP_TO_POSTAL_CODE]        ,[SHIP_TO_COUNTRY]        ,[SHIP_TO_PROVINCE]        ,[CUST_PO_NUM]        ,[ORDER_NUM]        ,[SO_LINE_NUM]        ,[AR_TYPE]        ,[CONSOL_INV]        ,[TRX_NUMBER]        ,[SKU]        ,[INV_DESCRIPTION]        ,[ITEM_TYPE]        ,[SIOP_FAMILY]        ,[CATEGORY]        ,[SUBCATEGORY]        ,[INVENTORY_ITEM_STATUS_CODE]        ,[WH_CODE]        ,[ITEM_FROZEN_COST]        ,[GL_PERIOD]        ,[PERIOD_NUM]        ,[PERIOD_YEAR]        ,[GL_DATE]        ,[QTY_INVOICED]        ,[UOM]        ,[GL_REVENUE_DISTRIBUTION]        ,[ENTERED_AMOUNT]        ,[CURRENCY]        ,[ACCTD_USD]        ,[GL_COGS_DISTRIBUTION]        ,[COGS_AMOUNT]        ,[MARGIN_USD]        ,[MARGIN_PCT]        ,[SO_LINE_ID]        ,[FRZ_COST]        ,[FRZ_MAT_COST]        ,[FRZ_MAT_OH]        ,[FRZ_RESOUCE]        ,[FRZ_OUT_PROC]        ,[FRZ_OH]        ,[Fingerprint]        ,[StartDate]        ,[EndDate]        ,[CurrentRecord]        ,[REPORTING_REVENUE_TYPE]        ,[COGS]    FROM [Operations].[Oracle].[Invoice]    WHERE GL_PERIOD = 'Aug-24'    AND CurrentRecord = 1</t>
  </si>
  <si>
    <t>SELECT TOP (1000) o.[ID]        ,o.[ORD_LINE_ID]        ,o.[ORD_HEADER_ID]        ,o.[CUSTOMER_NAME]        ,o.[CUSTOMER_NUM]        ,o.[SALES_CHANNEL_CODE]        ,o.[DEMAND_CLASS]        ,o.[ORDER_DATE]        ,o.[ORDER_NUM]        ,o.[PART]        ,o.[ORDERED_ITEM]        ,o.[PART_DESC]        ,o.[FLOW_STATUS_CODE]        ,o.[QTY]        ,o.[SELL_DOLLARS]        ,o.[LIST_DOLLARS]        ,o.[DATE_REQUESTED]        ,o.[SCH_SHIP_DATE]        ,o.[CANCEL_DATE]        ,o.[PLANT]        ,o.[CREATE_DATE]        ,o.[ORD_LINE_CREATE_DATE]        ,o.[ORD_LINE_LST_UPDATE_DATE]        ,o.[SHIP_TO_ADDRESS1]        ,o.[SHIP_TO_ADDRESS2]        ,o.[SHIP_TO_ADDRESS3]        ,o.[SHIP_TO_ADDRESS4]        ,o.[SHIP_TO_CITY]        ,o.[SHIP_TO_STATE]        ,o.[SHIP_TO_POSTAL_CODE]        ,o.[SHIP_TO_COUNTRY]        ,o.[SHIP_TO_PROVINCE]        ,o.[Fingerprint]        ,o.[StartDate]        ,o.[EndDate]        ,o.[CurrentRecord]        ,o.[ACTUAL_SHIPMENT_DATE]        ,o.[ORDER_LINE_NUM]        ,o.[SHIPPING_METHOD_CODE]        ,o.[Currency]        ,o.[CUST_PO_NUMBER]     ,oo.[ORD_LINE_ID]        ,oo.[ORD_HEADER_ID]        ,oo.[CUSTOMER_NAME]        ,oo.[CUSTOMER_NUM]        ,oo.[SALES_CHANNEL_CODE]        ,oo.[DEMAND_CLASS]        ,oo.[ORDER_DATE]        ,oo.[ORDER_NUM]        ,oo.[PART]        ,oo.[ORDERED_ITEM]        ,oo.[PART_DESC]        ,oo.[FLOW_STATUS_CODE]        ,oo.[QTY]        ,oo.[SELL_DOLLARS]        ,oo.[LIST_DOLLARS]        ,oo.[DATE_REQUESTED]        ,oo.[SCH_SHIP_DATE]        ,oo.[ACTUAL_SHIPMENT_DATE]        ,oo.[CANCEL_DATE]        ,oo.[PLANT]        ,oo.[CREATE_DATE]        ,oo.[ORD_LINE_CREATE_DATE]        ,oo.[ORD_LINE_LST_UPDATE_DATE]        ,oo.[SHIP_TO_ADDRESS1]        ,oo.[SHIP_TO_ADDRESS2]        ,oo.[SHIP_TO_ADDRESS3]        ,oo.[SHIP_TO_ADDRESS4]        ,oo.[SHIP_TO_CITY]        ,oo.[SHIP_TO_STATE]        ,oo.[SHIP_TO_POSTAL_CODE]        ,oo.[SHIP_TO_COUNTRY]        ,oo.[SHIP_TO_PROVINCE]        ,oo.[Contract Manufacturing]        ,oo.[Distribution Method]        ,oo.[DropShipType]        ,oo.[FINANCE_REPORTING_CHANNEL]        ,oo.[International/Domestic/ CAD]        ,oo.[ParentCustomer]        ,oo.[ESTIMATED_SHIP_DATE]        ,oo.[SHIP_METHOD_CODE]        ,oo.[Month]        ,oo.[Quarter]        ,oo.[Year]    FROM [Operations].[Oracle].[Orders] o    LEFT JOIN OUTPUT.OpenOrders oo ON oo.ORD_LINE_ID = o.ORD_LINE_ID    WHERE '2024-07-21 12:00:00.000' BETWEEN StartDate AND ISNULL(EndDate,'9999-12-31')    AND o.CurrentRecord = 1    Order By StartDate Desc</t>
  </si>
  <si>
    <t>select [_].[ID] as [ID],      [_].[ORDER_NUM] as [ORDER_NUM],      [_].[ORDER_LINE] as [ORDER_LINE],      [_].[AR_TYPE] as [AR_TYPE],      [_].[INV_DESCRIPTION] as [INV_DESCRIPTION],      [_].[CUST_PO_NUM] as [CUST_PO_NUM],      [_].[RevenueID] as [RevenueID],      [_].[AccountID] as [AccountID],      [_].[CustomerID] as [CustomerID],      [_].[GeographyID] as [GeographyID],      [_].[ProductID] as [ProductID],      [_].[LocationID] as [LocationID],      [_].[DemandClassID] as [DemandClassID],      [_].[DateID] as [DateID],      [_].[DateKey] as [DateKey],      [_].[UnitPriceID] as [UnitPriceID],      [_].[UnitCOGSID] as [UnitCOGSID],      [_].[Sales] as [$Sales],      [_].[COGS] as [$COGS],      [_].[MaterialCost] as [MaterialCost],      [_].[MaterialOHCost] as [MaterialOHCost],      [_].[ResourceCost] as [ResourceCost],      [_].[OutsideProcessingCost] as [OutsideProcessingCost],      [_].[OverheadCost] as [OverheadCost],      [_].[QTY] as [$QTY],      [_].[COOP] as [COOP],      [_].[DIF RETURNS] as [DIF RETURNS],      [_].[Invoiced Freight] as [Invoiced Freight],      [_].[Frieght Allowance] as [Frieght Allowance],      [_].[Cash Discounts] as [Cash Discounts],      [_].[Markdown] as [Markdown],      [_].[Other] as [Other],      [_].[FREIGHT OUT] as [FREIGHT OUT],      [_].[ROYALTY] as [ROYALTY],      [_].[SURCHARGE] as [SURCHARGE],      [_].[COMMISSION] as [COMMISSION]  from [dbo].[FactPBISales] as [_]</t>
  </si>
  <si>
    <t>INSERT INTO Oracle.XLA_RA     SELECT *      FROM OPENQUERY(PROD,     '     SELECT DISTINCT       gir.JE_BATCH_ID      ,gir.JE_HEADER_ID      ,gir.JE_LINE_NUM      ,xal.DESCRIPTION AS AE_LINE_DESCRIPTION      ,xal.ACCOUNTING_CLASS_CODE      ,NVL(xal.ACCOUNTED_DR,0) AS ACCOUNTED_DR      ,NVL(xal.ACCOUNTED_CR,0) AS ACCOUNTED_CR      --,NVL(xal.UNROUNDED_ACCOUNTED_DR,0) AS UNROUNDED_ACCOUNTED_DR      --,NVL(xal.UNROUNDED_ACCOUNTED_CR,0) AS UNROUNDED_ACCOUNTED_CR      ,NVL(xdl.UNROUNDED_ACCOUNTED_DR,0) AS Debit      ,NVL(xdl.UNROUNDED_ACCOUNTED_CR,0) AS Credit      ,xal.ACCOUNTING_DATE      ,xah.JE_CATEGORY_NAME      ,xah.PRODUCT_RULE_CODE      ,xah.DESCRIPTION AS AE_HEADER_DESCRIPTION      ,xte.ENTITY_CODE      ,xte.TRANSACTION_NUMBER      ,xdl.SOURCE_DISTRIBUTION_TYPE      ,xdl.SOURCE_DISTRIBUTION_ID_NUM_1      ,xdl.ACCOUNTING_LINE_CODE      ,xdl.LINE_DEFINITION_CODE      ,xdl.EVENT_TYPE_CODE      ,xdl.APPLIED_TO_ENTITY_CODE      ,xdl.APPLIED_TO_DISTRIBUTION_TYPE      ,glcc.Segment1      ,glcc.Segment2      ,glcc.Segment3      ,glcc.Segment4      ,gjl.DESCRIPTION AS JE_LINE_DESCRIPTION      ,gjh.NAME AS JE_HEADER_NAME      ,gjh.DESCRIPTION AS JE_HEADER_DESCRIPTION      ,xdl.AE_HEADER_ID      ,xdl.AE_LINE_NUM      ,hca.cust_account_id AS account_id      ,hca.account_name      ,msi.Segment1 AS SKU     FROM GL_IMPORT_REFERENCES gir       LEFT JOIN XLA_AE_LINES xal     ON xal.gl_sl_link_id = gir.gl_sl_link_id AND xal.gl_sl_link_table = gir.gl_sl_link_table       LEFT JOIN XLA_AE_HEADERS xah    ON xah.ae_header_id = xal.ae_header_id AND xah.application_id = xal.application_id      LEFT JOIN xla.XLA_TRANSACTION_ENTITIES xte ON xal.application_id = xte.application_id AND xah.entity_id = xte.entity_id      LEFT JOIN XLA_DISTRIBUTION_LINKS xdl  ON xte.application_id = xdl.application_id AND xah.ae_header_id = xdl.ae_header_id AND xah.event_id = xdl.event_id AND xal.ae_line_num = xdl.ae_line_num       LEFT JOIN GL_CODE_COMBINATIONS glcc   ON xal.CODE_COMBINATION_ID = glcc.CODE_COMBINATION_ID      LEFT JOIN gl_je_lines gjl     ON gir.je_header_id = gjl.je_header_id AND gir.je_line_num = gjl.je_line_num      LEFT JOIN gl_je_headers gjh     ON gjh.je_header_id = gjl.je_header_id      LEFT JOIN ar.ra_customer_trx_all trxh  ON trxh.customer_trx_id = xte.source_id_int_1      LEFT JOIN ar.ra_cust_trx_line_gl_dist_all trxd ON xdl.SOURCE_DISTRIBUTION_ID_NUM_1 = trxd.CUST_TRX_LINE_GL_DIST_ID      LEFT JOIN ar.ra_customer_trx_lines_all trxl ON trxd.CUSTOMER_TRX_LINE_ID = trxl.CUSTOMER_TRX_LINE_ID      LEFT JOIN GL_CODE_COMBINATIONS glcc   ON trxd.CODE_COMBINATION_ID = glcc.CODE_COMBINATION_ID      --LEFT JOIN gl.gl_periods gl    ON gl.period_set_name=''S2H 4-4-5''and gl.adjustment_period_flag=''N'' and trxd.gl_date&gt;=gl.start_date and trxd.gl_date&lt;gl.end_date+1 --new      LEFT JOIN INV.MTL_SYSTEM_ITEMS_B msi  ON msi.inventory_item_id = trxl.INVENTORY_ITEM_ID and 85=msi.organization_id      LEFT JOIN ar.hz_cust_accounts hca   ON xal.PARTY_ID=hca.cust_account_id         WHERE        --gjl.PERIOD_NAME = ''Sep-22''      xal.ACCOUNTING_DATE &gt;= TRUNC(sysdate-7)      AND gjh.ledger_id = ''2022''      AND xdl.source_distribution_type = ''RA_CUST_TRX_LINE_GL_DIST_ALL''      AND (xal.UNROUNDED_ACCOUNTED_CR &lt;&gt; 0 OR xal.UNROUNDED_ACCOUNTED_DR &lt;&gt; 0)     ')</t>
  </si>
  <si>
    <t>SELECT YEAR(DateKey), COUNT(*) FROM Fact.PBISales GROUP BY YEAR(DateKey)</t>
  </si>
  <si>
    <t>SELECT --invoice records        cf.[Month Sort] AS Period        ,p.ProductKey        ,p.[Item Type]        ,t.LOT_NUMBER        --,i.SO_LINE_ID        ,RIGHT(t.LOT_NUMBER,3) AS Location        ,SUM(CASE WHEN r.RevenueID &lt;&gt; 5 THEN [ACCTD_USD] ELSE 0 END*ISNULL(Scalar,1.0)) AS Sales        ,SUM(CASE WHEN ISNULL([GLUnitCOGS],0) &lt;&gt; 0 THEN [GLUnitCOGS]*ISNULL(Scalar,1.0) WHEN AR_TYPE LIKE '%Memo%' THEN 0 ELSE ISNULL(LookupUnitCOGS,0)*ISNULL(Scalar,1.0) END*[QTY_INVOICED]) AS COGS        ,SUM(CASE WHEN ISNULL([GLUnitMaterial],0) &lt;&gt; 0 THEN [GLUnitMaterial]*ISNULL(Scalar,1.0) WHEN AR_TYPE LIKE '%Memo%' THEN 0 ELSE ISNULL(LookupUnitMaterial,0)*ISNULL(Scalar,1.0) END*[QTY_INVOICED]) AS MaterialCost        ,SUM(CASE WHEN ISNULL([GLUnitMaterialOH],0) &lt;&gt; 0 THEN [GLUnitMaterialOH]*ISNULL(Scalar,1.0) WHEN AR_TYPE LIKE '%Memo%' THEN 0 ELSE ISNULL(LookupUnitMaterialOH,0)*ISNULL(Scalar,1.0) END*[QTY_INVOICED]) AS MaterialOHCost        ,SUM(CASE WHEN ISNULL([GLUnitResourceCost],0) &lt;&gt; 0 THEN [GLUnitResourceCost]*ISNULL(Scalar,1.0) WHEN AR_TYPE LIKE '%Memo%' THEN 0 ELSE ISNULL(LookupUnitResourceCost,0)*ISNULL(Scalar,1.0) END*[QTY_INVOICED]) AS ResourceCost        ,SUM(CASE WHEN ISNULL([GLUnitOutsideProcessing],0) &lt;&gt; 0 THEN [GLUnitOutsideProcessing]*ISNULL(Scalar,1.0) WHEN AR_TYPE LIKE '%Memo%' THEN 0 ELSE ISNULL(LookupUnitOutsideProcessing,0)*ISNULL(Scalar,1.0) END*[QTY_INVOICED]) AS OutsideProcessingCost        ,SUM(CASE WHEN ISNULL([GLUnitOverhead],0) &lt;&gt; 0 THEN [GLUnitOverhead]*ISNULL(Scalar,1.0) WHEN AR_TYPE LIKE '%Memo%' THEN 0 ELSE ISNULL(LookupUnitOverhead,0)*ISNULL(Scalar,1.0) END*[QTY_INVOICED]) AS OverheadCost        ,SUM([QTY_INVOICED]*ISNULL(Scalar,1.0)) AS QTY        ,SUM(ISNULL([COOP],0)*ISNULL(Scalar,1.0)) AS [COOP]        ,SUM(ISNULL([DIF RETURNS],0)*ISNULL(Scalar,1.0)) AS [DIF RETURNS]        ,SUM(CASE WHEN r.RevenueID = 5 THEN [ACCTD_USD] ELSE 0 END*ISNULL(Scalar,1.0)) AS [Invoiced Freight]        ,SUM(ISNULL([Freight Allowance],0)*ISNULL(Scalar,1.0)) AS [Frieght Allowance]        ,SUM(ISNULL([Cash Discounts],0)*ISNULL(Scalar,1.0)) AS [Cash Discounts]        ,SUM(ISNULL([Markdown],0)*ISNULL(Scalar,1.0)) AS [Markdown]        ,SUM(ISNULL([Other],0)*ISNULL(Scalar,1.0)) AS [Other]        ,SUM(ISNULL([FREIGHT OUT],0)*ISNULL(Scalar,1.0)) AS [FREIGHT OUT]        ,SUM(ISNULL([ROYALTY],0)*ISNULL(Scalar,1.0)) AS [ROYALTY]        ,SUM(ISNULL([SURCHARGE],0)*ISNULL(Scalar,1.0)) AS [SURCHARGE]        ,SUM(ISNULL([COMMISSION],0)*ISNULL(Scalar,1.0)) AS [COMMISSION]  FROM Oracle.Invoice i          LEFT JOIN dbo.DimCustomerMaster c ON i.ACCT_NUM = c.CustomerKey           LEFT JOIN dbo.DimProductMaster p ON i.SKU = p.ProductKey          LEFT JOIN dbo.DimLocation l ON i.WH_CODE = l.LocationKey          LEFT JOIN dbo.DimCalendarFiscal cf ON i.GL_DATE = cf.DateKey          LEFT JOIN Dim.[Geography] g ON UPPER(ISNULL(CASE WHEN i.[SHIP_TO_POSTAL_CODE] LIKE '%-%' OR LEN(i.[SHIP_TO_POSTAL_CODE]) &gt;= 9 THEN LEFT(i.[SHIP_TO_POSTAL_CODE],5) ELSE i.[SHIP_TO_POSTAL_CODE] END,'MISSING')) = g.PostalCode AND UPPER(ISNULL(i.[SHIP_TO_COUNTRY],'MISSING')) = g.COuntry          LEFT JOIN dbo.DimDemandClass dc ON ISNULL(i.DEM_CLASS,c.DEMAND_CLASS_CODE) = dc.DemandClassKey          LEFT JOIN xref.RevenueTypeOverride rt ON i.GL_REVENUE_DISTRIBUTION = rt.AccountCombo          LEFT JOIN dbo.DimRevenueType r ON CASE WHEN rt.RevenueKey IS NULL THEN i.REVENUE_TYPE ELSE rt.RevenueKey END = r.RevenueKey          LEFT JOIN xref.StandardMargin cm ON i.ID = cm.ID          LEFT JOIN xref.COGSLookup cogs ON cogs.TRX_NUMBER = i.TRX_NUMBER AND cogs.SKU = i.SKU          LEFT JOIN dbo.FactMAPP map ON p.ProductKey = map.SKU AND dc.DemandClassKey = map.DemandClass AND cf.DateKey BETWEEN map.StartDate AND ISNULL(map.EndDate,'9999-12-31')          LEFT JOIN dbo.FactUnitPrice up ON i.ORDER_NUM = up.ORDER_NUM AND i.SO_LINE_NUM = up.SO_LINE_NUM AND i.GL_DATE = up.LastGLDate          --LEFT JOIN (SELECT ORD_LINE_ID AS SO_LINE_ID, LOT_NUMBER, 1.0/COUNT(*) OVER (PARTITION BY ORD_LINE_ID) AS Scalar FROM Oracle.Trips) t ON i.SO_LINE_ID = CAST(CAST(t.SO_LINE_ID AS INT) AS NVARCHAR(25))          LEFT JOIN (SELECT ORDER_NUM, SUBSTRING(ORDER_LINE_NUM,1,CHARINDEX('.',ORDER_LINE_NUM)-1) AS SO_LINE_NUM, LOT_NUMBER, 1.0/COUNT(*) OVER (PARTITION BY ORDER_NUM, SUBSTRING(ORDER_LINE_NUM,1,CHARINDEX('.',ORDER_LINE_NUM)-1)) AS Scalar FROM Oracle.Trips) t ON i.ORDER_NUM = t.ORDER_NUM AND i.SO_LINE_NUM = t.SO_LINE_NUM  WHERE i.CurrentRecord = 1       AND Year &gt;= 2023      AND REPORTING_REVENUE_TYPE &lt;&gt; 'ZTAX'      AND MakeBuy = 'Make' AND [Part Type] = 'FINISHED GOODS'    --invoiced freight AND r.RevenueID &lt;&gt; 5      --AND i.ORDER_NUM = '20666389'      --AND i.SO_LINE_NUM = 3      --AND p.ProductKey = '802300'      --AND i.GL_PERIOD = 'Dec-23'      --AND LOT_NUMBER IS NULL  GROUP BY cf.[Month Sort]      ,p.ProductKey      ,p.[Item Type]      ,t.LOT_NUMBER      --,i.SO_LINE_ID      ,RIGHT(t.LOT_NUMBER,3)  ORDER BY cf.[Month Sort]</t>
  </si>
  <si>
    <t>INSERT INTO dbo.FactPlannedProductionFWOS     SELECT p.* FROM Fact.[PlannedProductionFWOS] p</t>
  </si>
  <si>
    <t>INSERT INTO #MSC_ORDERS_V_MULTIPLE_PLANS (       [ROW_ID]      ,[TRANSACTION_ID]   )   SELECT       [ROW_ID]      ,[TRANSACTION_ID]   FROM OPENQUERY(ASCP, '    SELECT DISTINCT        mov.ROW_ID        ,mov.TRANSACTION_ID    FROM   msc_orders_v  mov    WHERE (mov.quantity &lt;&gt; 0 and mov.plan_id = 4  AND mov.order_type in (1,3,24,30) AND mov.source_table = ''MSC_DEMANDS'') --demand       OR (mov.quantity &lt;&gt; 0 and mov.plan_id = 22 and mov.order_type in (29, 30))  --forecast open orders       OR (mov.quantity &lt;&gt; 0 and mov.plan_id = 4  and mov.order_type = 5) --production plan       OR (mov.quantity &lt;&gt; 0 and mov.plan_id = 4  and mov.order_type = 18 and mov.item_segments &lt; ''400000'')  --components on hand       OR (mov.quantity &lt;&gt; 0 and mov.plan_id = 22 and mov.order_type = 18 and mov.item_segments &gt;= ''400000'')  --on hand       OR (mov.quantity &lt;&gt; 0 and mov.plan_id = 4 and mov.order_type in (1, 3) and mov.source_table = ''MSC_SUPPLIES'')  --purchase orders components       OR (mov.quantity &lt;&gt; 0 and mov.plan_id = 22 and mov.order_type in (1, 3) and mov.source_table = ''MSC_SUPPLIES'')  --purchase orders   '   )</t>
  </si>
  <si>
    <t>select [$Table].[ID] as [ID],      [$Table].[PlantID] as [PlantID],      [$Table].[ProductID] as [ProductID],      [$Table].[InventoryCodeID] as [InventoryCodeID],      [$Table].[DateID] as [DateID],      [$Table].[InventoryTypeID] as [InventoryTypeID],      [$Table].[InventoryStatusID] as [InventoryStatusID],      [$Table].[AgeID] as [AgeID],      [$Table].[Inventory List] as [Inventory List],      [$Table].[Inventory Cost] as [Inventory Cost],      [$Table].[Quantity] as [Quantity],      [$Table].[Volume] as [Volume],      [$Table].[Average Age] as [Average Age],      [$Table].[DateKey] as [DateKey]  from [dbo].[FactInventory] as [$Table]</t>
  </si>
  <si>
    <t>WITH PurgedOrders AS (     SELECT ORD_LINE_ID FROM Oracle.Orders     WHERE CAST(ORDER_DATE AS DATE) &gt;= '2021-01-01'     GROUP BY ORD_LINE_ID HAVING MIN(CAST(CurrentRecord AS SMALLINT)) = MAX(CAST(CurrentRecord AS SMALLINT))    )    , CanceledOrders AS (     SELECT ORDER_NUM, ORDER_LINE_NUM FROM Oracle.Orders     WHERE CAST(ORDER_DATE AS DATE) &gt;= '2021-01-01' AND FLOW_STATUS_CODE = 'CANCELLED'     GROUP BY ORDER_NUM, ORDER_LINE_NUM    )      SELECT       ISNULL(rd.Cancel_Reason, 'No reason provided') AS Cancel_Reason     , ISNULL(cr.[Cancelation Category],'No reason provided') AS [Cancelation Category]     , rd.USERNAME AS [Canceled By]     , d.[LINE_ID]     , d.[SELLING_PRICE]     , d.[LIST_PRICE]     , d.[PRICING_QUANTITY]     , d.[HIST_TYPE_CODE]     , d.[HIST_CREATION_DATE]     , o.[ID]     , o.[ORD_LINE_ID]     , o.[ORD_HEADER_ID]     , o.[CUSTOMER_NAME]     , o.[CUSTOMER_NUM]     , o.[SALES_CHANNEL_CODE]     , o.[DEMAND_CLASS]     , CAST(o.[ORDER_DATE] AS DATE) AS [ORDER_DATE]     , o.[ORDER_NUM]     , o.[PART]     , o.[ORDERED_ITEM]     , o.[PART_DESC]     , o.[FLOW_STATUS_CODE]     , o.[QTY]     , o.[SELL_DOLLARS]     , o.[LIST_DOLLARS]     , o.[DATE_REQUESTED]     , o.[SCH_SHIP_DATE]     , o.[CANCEL_DATE]     , o.[PLANT]     , o.[CREATE_DATE]     , o.[ORD_LINE_CREATE_DATE]     , o.[ORD_LINE_LST_UPDATE_DATE]     , o.[SHIP_TO_ADDRESS1]     , o.[SHIP_TO_ADDRESS2]     , o.[SHIP_TO_ADDRESS3]     , o.[SHIP_TO_ADDRESS4]     , o.[SHIP_TO_CITY]     , o.[SHIP_TO_STATE]     , o.[SHIP_TO_POSTAL_CODE]     , o.[SHIP_TO_COUNTRY]     , o.[SHIP_TO_PROVINCE]     , o.[Fingerprint]     , o.[StartDate]     , o.[EndDate]     , o.[CurrentRecord]     , o.[ACTUAL_SHIPMENT_DATE]     , o.[ORDER_LINE_NUM]     , o.[SHIPPING_METHOD_CODE]    INTO Output.CancelHistory    FROM Oracle.OrderLineHistory d      INNER JOIN Oracle.Orders o ON o.ORD_LINE_ID = d.LINE_ID AND d.HIST_CREATION_DATE BETWEEN DATEADD(MINUTE,-15,o.StartDate) AND StartDate --use current record if data was purged (no sales or qty available)     INNER JOIN PurgedOrders po ON po.ORD_LINE_ID = o.ORD_LINE_ID     INNER JOIN CanceledOrders co ON o.ORDER_NUM = co.ORDER_NUM AND o.ORDER_LINE_NUM = co.ORDER_LINE_NUM     LEFT JOIN Oracle.CancelledOrdersReasonDetail rd ON o.ORDER_NUM = rd.ORDNUM AND o.ORD_LINE_ID = rd.lineID AND CAST(CANDATE AS DATE) = CAST(o.StartDate AS DATE)     LEFT JOIN xref.CancelReason cr ON rd.[CANCEL_REASON] = cr.[Cancelation Description]    WHERE o.CurrentRecord = 1      --AND d.LINE_ID = @lineID    UNION    SELECT        ISNULL(rd.Cancel_Reason, 'No reason provided') AS Cancel_Reason     , ISNULL(cr.[Cancelation Category],'No reason provided') AS [Cancelation Category]     , rd.USERNAME AS [Canceled By]     , d.[LINE_ID]     , d.[SELLING_PRICE]     , d.[LIST_PRICE]     , d.[PRICING_QUANTITY]     , d.[HIST_TYPE_CODE]     , d.[HIST_CREATION_DATE]     , o.[ID]     , o.[ORD_LINE_ID]     , o.[ORD_HEADER_ID]     , o.[CUSTOMER_NAME]     , o.[CUSTOMER_NUM]     , o.[SALES_CHANNEL_CODE]     , o.[DEMAND_CLASS]     , CAST(o.[ORDER_DATE] AS DATE) AS [ORDER_DATE]     , o.[ORDER_NUM]     , o.[PART]     , o.[ORDERED_ITEM]     , o.[PART_DESC]     , o.[FLOW_STATUS_CODE]     , o.[QTY]     , o.[SELL_DOLLARS]     , o.[LIST_DOLLARS]     , o.[DATE_REQUESTED]     , o.[SCH_SHIP_DATE]     , o.[CANCEL_DATE]     , o.[PLANT]     , o.[CREATE_DATE]     , o.[ORD_LINE_CREATE_DATE]     , o.[ORD_LINE_LST_UPDATE_DATE]     , o.[SHIP_TO_ADDRESS1]     , o.[SHIP_TO_ADDRESS2]     , o.[SHIP_TO_ADDRESS3]     , o.[SHIP_TO_ADDRESS4]     , o.[SHIP_TO_CITY]     , o.[SHIP_TO_STATE]     , o.[SHIP_TO_POSTAL_CODE]     , o.[SHIP_TO_COUNTRY]     , o.[SHIP_TO_PROVINCE]     , o.[Fingerprint]     , o.[StartDate]     , o.[EndDate]     , o.[CurrentRecord]     , o.[ACTUAL_SHIPMENT_DATE]     , o.[ORDER_LINE_NUM]     , o.[SHIPPING_METHOD_CODE]     FROM Oracle.OrderLineHistory d      INNER JOIN Oracle.Orders o ON o.ORD_LINE_ID = d.LINE_ID AND d.HIST_CREATION_DATE BETWEEN DATEADD(MINUTE,-15,o.EndDate) AND o.EndDate --use prior record (non cancelled) if data has history     LEFT JOIN PurgedOrders po ON po.ORD_LINE_ID = o.ORD_LINE_ID     INNER JOIN CanceledOrders co ON o.ORDER_NUM = co.ORDER_NUM AND o.ORDER_LINE_NUM = co.ORDER_LINE_NUM     LEFT JOIN Oracle.CancelledOrdersReasonDetail rd ON o.ORDER_NUM = rd.ORDNUM AND o.ORD_LINE_ID = rd.lineID AND CAST(CANDATE AS DATE) = CAST(o.EndDate AS DATE)     LEFT JOIN xref.CancelReason cr ON rd.[CANCEL_REASON] = cr.[Cancelation Description]    WHERE po.ORD_LINE_ID IS NULL AND o.FLOW_STATUS_CODE &lt;&gt; 'CANCELLED'     --AND d.LINE_ID = @LineID    ORDER BY StartDate</t>
  </si>
  <si>
    <t>INSERT INTO #Invoice (       [REVENUE_TYPE]      ,[CUSTOMER_TRX_ID]      ,[CUSTOMER_TRX_LINE_ID]      ,[SALES_CHANNEL_CODE]      ,[CUST_GROUP]      ,[DEM_CLASS]      ,[BUSINESS_SEGMENT]      ,[FINANCE_CHANNEL]      ,[ACCT_NUM]      ,[ACCT_NAME]      ,[SHIP_TO_ADDRESS1]      ,[SHIP_TO_ADDRESS2]      ,[SHIP_TO_ADDRESS3]      ,[SHIP_TO_ADDRESS4]      ,[SHIP_TO_CITY]      ,[SHIP_TO_STATE]      ,[SHIP_TO_POSTAL_CODE]      ,[SHIP_TO_COUNTRY]      ,[SHIP_TO_PROVINCE]      ,[CUST_PO_NUM]      ,[ORDER_NUM]      ,[SO_LINE_NUM]      ,[AR_TYPE]      ,[CONSOL_INV]      ,[TRX_NUMBER]      ,[SKU]      ,[INV_DESCRIPTION]      ,[ITEM_TYPE]      ,[SIOP_FAMILY]      ,[CATEGORY]      ,[SUBCATEGORY]      ,[INVENTORY_ITEM_STATUS_CODE]      ,[WH_CODE]      ,[ITEM_FROZEN_COST]      ,[GL_PERIOD]      ,[PERIOD_NUM]      ,[PERIOD_YEAR]      ,[GL_DATE]      ,[QTY_INVOICED]      ,[UOM]      ,[GL_REVENUE_DISTRIBUTION]      ,[ENTERED_AMOUNT]      ,[CURRENCY]      ,[ACCTD_USD]      ,[GL_COGS_DISTRIBUTION]      ,[COGS_AMOUNT]      ,[MARGIN_USD]      ,[MARGIN_PCT]      ,[SO_LINE_ID]      ,[FRZ_COST]      ,[FRZ_MAT_COST]      ,[FRZ_MAT_OH]      ,[FRZ_RESOUCE]      ,[FRZ_OUT_PROC]      ,[FRZ_OH]  )  SELECT * FROM OPENQUERY(PROD,  'with trx AS (  select gl.period_name period   ,trunc(gldist.gl_date) gl_date   ,case when substr(nvl(trxl.description,''xxxxxxxxxxxxxx''),1,14)=''MANUALOVERIDE.'' then 0 when substr(trxl.description,1,4)=''S2C '' then 0 when gldist.acctd_amount&lt;0 and nvl(trxl.quantity_invoiced,0)&gt;0 then trxl.quantity_invoiced*-1 when gldist.acctd_amount&lt;0 and nvl(trxl.quantity_credited,0)&gt;0 then trxl.quantity_credited*-1 when trxl.quantity_invoiced is not null then trxl.quantity_invoiced when trxl.quantity_credited is not null then trxl.quantity_credited else 0 end qty   ,gldist.amount AMT   ,gldist.acctd_amount USD   ,substr(ca.segment4,1,2) gl_filter   ,ca.segment1||''.''||ca.segment2||''.''||ca.segment3||''.''||ca.segment4||''.''||ca.segment5||''.''||ca.segment6||''.''||ca.segment7 salesHash   ,case when trxl.interface_line_attribute6 is null then ''0'' when trxl.quantity_invoiced is null and trxl.quantity_credited is not null then ''-''||trxl.interface_line_attribute6 else trxl.interface_line_attribute6 end so_line_id   ,case when trxl.interface_line_attribute6 is null then trxl.description when substr(nvl(trxl.description,''xxxxxxxxxxxxxx''),1,14)=''MANUALOVERIDE.'' then null when substr(trxl.description,1,4)=''S2C '' then trxl.description else null end invDesc   ,nvl(trxl.inventory_item_id,0) itemID   ,trxl.warehouse_id orgID   ,trxl.customer_trx_id trxID   ,trxl.customer_trx_line_id trxLineID   ,trxl.uom_code UOM   ,gl.period_num month   ,gl.period_year year  from ar.ra_customer_trx_lines_all trxl   inner join ar.ra_cust_trx_line_gl_dist_all gldist on trxl.org_id=83 and gldist.customer_trx_line_id=trxl.customer_trx_line_id   inner join gl.gl_code_combinations ca on gldist.code_combination_id=ca.code_combination_id   inner join gl.gl_periods gl on gl.period_set_name=''S2H 4-4-5''and gl.adjustment_period_flag=''N'' and gldist.gl_date&gt;=gl.start_date and gldist.gl_date&lt;gl.end_date+1  where (trxl.creation_date&gt;sysdate-7 OR trxl.last_update_date&gt;sysdate-7)   and nvl(trxl.interface_line_context,''xx'')&lt;&gt;''AR Conversion''  )  ,override AS (  select period   ,gl_date   ,sum(qty) QTY   ,sum(AMT) AMT   ,sum(USD) USD   ,gl_filter   ,salesHash   ,so_line_id   ,invDesc   ,itemID   ,orgID   ,trxID   ,trxLineID   ,uom   ,month   ,year  from trx  group by period   ,gl_date   ,gl_filter   ,salesHash   ,so_line_id   ,invDesc   ,itemID   ,orgID   ,trxID   ,trxLineID   ,uom   ,month   ,year  )  ,rev AS (  select g.period   ,g.gl_date   ,case when msib.segment1 in (''ZFFF'',''ZFRT'',''ZHND'',''ZTAX'',''D2UINS'') then 0 else g.qty end qty   ,g.AMT   ,g.USD   ,case when msib.segment1 in (''ZFFF'',''ZFRT'',''ZHND'',''D2UINS'') then ''SHIPHANDLING'' when msib.segment1=''ZTAX'' then ''ZTAX'' when g.invDesc LIKE ''%FRT%MBS%'' THEN ''FRTMBS'' when substr(g.invDesc,1,7) in (''S2C DSF'',''S2C FRT'') OR g.salesHash LIKE ''%3300%'' then ''SHIPHANDLING'' when substr(g.invDesc,1,7) in (''S2C DEF'',''S2C COO'') then ''ALLOWANCE'' when substr(g.invDesc,1,7) = ''S2C TPI'' THEN ''TPI'' when substr(g.invDesc,1,4)=''S2C '' then ''S2C_ADJ_OTHER'' when g.gl_filter not in (''30'',''31'',''32'') then ''OTHER'' else ''AAA-SALES'' end revType   ,g.salesHash   ,case when g.so_line_id is null then ''xx'' when substr(g.so_line_id, 1, 1)=''-'' then substr(g.so_line_id, 2) else g.so_line_id end so_line_id   ,msib.segment1 sku   ,nvl(g.invDesc, msib.description) invDesc   ,case when msib.segment1 in (''ZFFF'',''ZFRT'',''ZHND'',''ZTAX'',''D2UINS'') then 0 when substr(g.invDesc,1,7) in (''S2C DSF'',''S2C FRT'',''S2C DEF'',''S2C COO'') then 0 else nvl(cic.item_cost,0) end item_frozen_cost   ,case when g.itemID is null then 0 when msib.segment1 is null then 0 else g.itemID end itemID   ,nvl(g.orgID,0) orgID   ,g.trxID   ,g.trxLineID   ,uom   ,month   ,year  from override g   left join inv.mtl_system_items_b msib on nvl(g.itemID,0)=msib.inventory_item_id and nvl(g.orgid,85)=msib.organization_id   left join bom.cst_item_costs cic on cic.cost_type_id = 1 and nvl(msib.inventory_item_id,0)=cic.inventory_item_id and nvl(g.orgID,185)=cic.organization_id  )  , cogs AS (  select crcml.revenue_om_line_id   ,min(ca.segment1||''.''||ca.segment2||''.''||ca.segment3||''.''||ca.segment4||''.''||ca.segment5||''.''||ca.segment6||''.''||ca.segment7) cogsHash   ,sum(nvl(mta.base_transaction_value,0)) cogs_amount  from rev   inner join bom.cst_revenue_cogs_match_lines crcml on crcml.pac_cost_type_id is null and crcml.operating_unit_id=83 and crcml.revenue_om_line_id=rev.so_line_id   inner join bom.cst_cogs_events cce on crcml.cogs_om_line_id=cce.cogs_om_line_id and cce.event_type=3   inner join inv.mtl_material_transactions mmt on cce.mmt_transaction_id=mmt.transaction_id   inner join inv.mtl_transaction_accounts mta on mmt.transaction_id=mta.transaction_id   inner join gl.gl_code_combinations ca on mta.reference_account=ca.code_combination_id  where mta.accounting_line_type=35   and mta.reference_account in (4212,4213,103126)   and rev.revType=''AAA-SALES''   and rev.qty&gt;0  group by crcml.revenue_om_line_id  )  select case when r.revType=''ZTAX'' then ''ZTAX-''||nvl(shipto_l.state,''NULL'') else r.revType end   ,r.trxID   ,r.trxLineID   ,hca.sales_channel_code   ,hca.attribute5   ,billto.demand_class_code   ,hca.attribute1   ,hca.attribute8   ,hca.account_number   ,hca.account_name   ,shipto_l.Address1   ,shipto_l.Address2   ,shipto_l.Address3   ,shipto_l.Address4   ,shipto_l.city   ,shipto_l.state   ,shipto_l.postal_code   ,shipto_l.country   ,shipto_l.province   ,ooh.cust_po_number   ,ooh.order_number   ,ool.line_number   ,trxtype.name   ,ci.cons_inv_id   ,trxh.trx_number   ,r.sku   ,r.invDesc   ,nvl(msib.item_type,'''')   ,nvl(msib.attribute9,'''')   ,nvl(msib.attribute1,'''')   ,nvl(msib.attribute2,'''')   ,nvl(msib.inventory_item_status_code,'''')   ,wh.organization_code   ,r.item_frozen_cost   ,r.period    ,r.month   ,r.year    ,r.gl_date   ,r.qty   ,uom   ,r.salesHash   ,r.AMT   ,trxh.invoice_currency_code   ,r.USD   ,cogs.cogsHash   ,cogs.cogs_amount   ,r.amt-cogs.cogs_amount   ,case when r.amt=0 then null when cogs.cogs_amount=0 then null else round((r.amt-cogs.cogs_amount)/r.amt*100,1) end   ,r.so_line_id   ,cic.item_cost   ,cic.material_cost    ,cic.material_overhead_cost   ,cic.resource_cost   ,cic.Outside_processing_cost   ,cic.overhead_cost  from rev r   inner join ar.ra_customer_trx_all trxh on trxh.org_id=83 and r.trxID=trxh.customer_trx_id   inner join ar.ra_cust_trx_types_all trxtype on trxh.cust_trx_type_id=trxtype.cust_trx_type_id   inner join ar.hz_cust_accounts hca on nvl(trxh.sold_to_customer_id,trxh.bill_to_customer_id)=hca.cust_account_id   left join ar.ar_cons_inv_trx_all ci on ci.trx_number=nvl(trxh.trx_number,''xxxxx'') and ci.transaction_type=''INVOICE'' and ci.customer_trx_id=nvl(trxh.customer_trx_id,0)   left join ont.oe_order_lines_all ool on ool.org_id=83 and nvl(r.so_line_id, 0 )=to_char(ool.line_id)   left join ont.oe_order_headers_all ooh on nvl(ool.header_id,0)=ooh.header_id   left join cogs on nvl(to_char(r.so_line_id),''xx'')=to_char(cogs.revenue_om_line_id) and r.qty &gt; 0   left join ar.hz_cust_site_uses_all billto on nvl(trxh.bill_to_site_use_id,0)=billto.site_use_id   left join ar.hz_cust_acct_sites_all billto_a on billto.cust_acct_site_id=billto_a.cust_acct_site_id    left join ar.hz_party_sites billto_p on billto_p.party_site_id=billto_a.party_site_id   left join ar.hz_locations billto_l on billto_p.location_id=billto_l.location_id   left join ar.hz_cust_site_uses_all shipto on nvl(trxh.ship_to_site_use_id,0)=shipto.site_use_id   left join ar.hz_cust_acct_sites_all shipto_a on shipto.cust_acct_site_id=shipto_a.cust_acct_site_id   left join ar.hz_party_sites shipto_p on shipto_p.party_site_id=shipto_a.party_site_id   left join ar.hz_locations shipto_l on shipto_p.location_id=shipto_l.location_id   left join apps.org_organization_definitions wh on nvl(r.orgID,0)=wh.organization_id   left join inv.mtl_system_items_b msib on nvl(r.itemID,0)=msib.inventory_item_id and 85=msib.organization_id   left join bom.cst_item_costs cic on cic.cost_type_id=1 and nvl(msib.inventory_item_id,0)=cic.inventory_item_id and nvl(r.orgID,87)=cic.organization_id  '  )</t>
  </si>
  <si>
    <t>WITH Dates AS ( --pick sunday snapshots   SELECT DATEADD(HOUR,1,CAST(DateKey AS DATETIME)) AS DateKey, [Month Sort], [MonthID], [WeekID], ROW_NUMBER() OVER (PARTITION BY [Month Sort] ORDER BY [DateKey]) AS RowNum   FROM dbo.DimCalendarFiscal    WHERE [Day of Week] = 'Sun' AND DateKey &gt;= CAST(YEAR(GETDATE())-1 AS VARCHAR(4)) + '-10-01' AND DateKey &lt;= GETDATE()  )  , Calendar AS ( --fiscal month   SELECT [Month Sort], [MonthID], MIN(WeekID) AS WeekID, MIN(DateKey) AS FirstDay, MAX(DateKey) AS LastDay FROM dbo.DimCalendarFiscal GROUP BY [Month Sort], [MonthID]  )  --, Data AS (   --step2 forecast file   SELECT DISTINCT        sf.ID      , DENSE_RANK() OVER (PARTITION BY [Demand_Class], [Item_Num], c.[Month Sort] ORDER BY [DateKey] ASC) AS RowNum      , d.DateKey      ,sf.[Demand_Class]      ,sf.[Item_Num]      ,c.[Month Sort] AS [Period]      ,c.FirstDay      ,c.LastDay      ,DATEDIFF(WEEK,d.DateKey,c.FirstDay) AS WeekOffset      ,c.[MonthID] - d.[MonthID] AS MonthOffset      ,sf.[Quantity]      ,'Forecast' AS SaleType   FROM [Step2].[Forecast] sf    INNER JOIN Dates d ON d.DateKey &gt;= sf.StartDate AND d.DateKey &lt; ISNULL(sf.EndDate,'9999-12-31')    LEFT JOIN Calendar c ON CAST([Start Date] AS DATE) = c.FirstDay    LEFT JOIN dbo.DimProductMaster pm ON sf.[Item_Num] = pm.ProductKey   WHERE pm.[Part Type] = 'FINISHED GOODS' AND d.RowNum = 1     AND --c.[WeekID] - d.[WeekID] &gt;= 0 -- OR      DATEDIFF(WEEK,d.DateKey,c.FirstDay) BETWEEN -4 AND 13</t>
  </si>
  <si>
    <t>select [_].[ID] as [ID],      [_].[BudgetID] as [BudgetID],      [_].[DateID] as [DateID],      [_].[DateKey] as [DateKey],      [_].[DemandClassID] as [DemandClassID],      [_].[ProductID] as [ProductID],      [_].[CustomerID] as [CustomerID],      [_].[SaleTypeID] as [SaleTypeID],      [_].[UnitPriceID] as [UnitPriceID],      [_].[Sales] as [$Sales],      [_].[Cogs] as [$Cogs],      [_].[Material Cost] as [$Material Cost],      [_].[Material Overhead Cost] as [$Material Overhead Cost],      [_].[Resource Cost] as [$Resource Cost],      [_].[Outside Processing Cost] as [$Outside Processing Cost],      [_].[Overhead Cost] as [$Overhead Cost],      [_].[GP] as [$GP],      [_].[Units] as [$Units],      [_].[Coop] as [$Coop],      [_].[DIF Returns] as [$DIF Returns],      [_].[Invoiced Freight] as [$Invoiced Freight],      [_].[Freight Allowance] as [$Freight Allowance],      [_].[Markdown] as [$Markdown],      [_].[Cash Discounts] as [$Cash Discounts],      [_].[Other] as [$Other],      [_].[Surcharge] as [$Surcharge],      [_].[Commission] as [$Commission],      [_].[Royalty] as [$Royalty],      [_].[Freight Out] as [$Freight Out],      [_].[Sales Operations] as [Sales Operations],      [_].[Units Operations] as [Units Operations]  from [dbo].[FactPBISalesBudget] as [_]  where ([_].[BudgetID] = -1 or [_].[BudgetID] = 0) or [_].[BudgetID] = 13</t>
  </si>
  <si>
    <t>INSERT INTO Oracle.TMAccrualOrders   SELECT *   FROM OPENQUERY(PROD,    'select     gl.period_year      , gl.PERIOD_NUM      , ofuab.utilization_type      , to_char(gcc.segment1)||''.''||to_char(gcc.segment2)||''.''||to_char(gcc.segment3)||''.''||to_char(gcc.segment4) AS AR_ACCOUNT      , hca.account_number        as CUSTOMER_NUM      , hca.account_name          as CUSTOMER_NAME      , ofuab.ORDER_LINE_ID --added for the link back to orders      , sum(ofuab.acctd_amount)   as ACCT_AMT      , ofdv.short_name           AS FUND_NAME      , ofdv.description          AS FUND_DESC    from OZF_FUNDS_UTILIZED_ALL_B ofuab     inner join gl.gl_periods gl on gl.period_set_name = ''S2H 4-4-5'' and gl.adjustment_period_flag = ''N'' and ofuab.gl_date &gt;= gl.start_date and ofuab.gl_date &lt; gl.end_date+1           inner join ar.hz_cust_accounts hca on nvl(ofuab.cust_account_id,0) = hca.cust_account_id     left join ozf_fund_details_v ofdv ON ofuab.fund_id = ofdv.fund_id     left join gl.gl_code_combinations gcc ON ofdv.accrued_liable_account = gcc.code_combination_id    WHERE gl_posted_flag = ''Y''     and gl.PERIOD_YEAR*100 + gl.PERIOD_NUM &gt;= 202310    group by     to_char(gcc.segment1)||''.''||to_char(gcc.segment2)||''.''||to_char(gcc.segment3)||''.''||to_char(gcc.segment4)     , gl.period_year     , gl.PERIOD_NUM     , ofuab.utilization_type     , hca.account_number      , hca.account_name      , ofuab.ORDER_LINE_ID     , ofdv.short_name     , ofdv.description     '   )</t>
  </si>
  <si>
    <t>SELECT --invoice records      cf.[Month Sort] AS Period    -- ,p.ProductKey     --,p.[Item Type]     --,t.LOT_NUMBER    -- ,RIGHT(t.LOT_NUMBER,3) AS Location     ,SUM(CASE WHEN r.RevenueID &lt;&gt; 5 THEN [ACCTD_USD] ELSE 0 END*ISNULL(Scalar,1.0)) AS Sales     ,SUM(CASE WHEN ISNULL([GLUnitCOGS],0) &lt;&gt; 0 THEN [GLUnitCOGS]*ISNULL(Scalar,1.0) WHEN AR_TYPE LIKE '%Memo%' THEN 0 ELSE ISNULL(LookupUnitCOGS,0)*ISNULL(Scalar,1.0) END*[QTY_INVOICED]) AS COGS     ,SUM(CASE WHEN ISNULL([GLUnitMaterial],0) &lt;&gt; 0 THEN [GLUnitMaterial]*ISNULL(Scalar,1.0) WHEN AR_TYPE LIKE '%Memo%' THEN 0 ELSE ISNULL(LookupUnitMaterial,0)*ISNULL(Scalar,1.0) END*[QTY_INVOICED]) AS MaterialCost     ,SUM(CASE WHEN ISNULL([GLUnitMaterialOH],0) &lt;&gt; 0 THEN [GLUnitMaterialOH]*ISNULL(Scalar,1.0) WHEN AR_TYPE LIKE '%Memo%' THEN 0 ELSE ISNULL(LookupUnitMaterialOH,0)*ISNULL(Scalar,1.0) END*[QTY_INVOICED]) AS MaterialOHCost     ,SUM(CASE WHEN ISNULL([GLUnitResourceCost],0) &lt;&gt; 0 THEN [GLUnitResourceCost]*ISNULL(Scalar,1.0) WHEN AR_TYPE LIKE '%Memo%' THEN 0 ELSE ISNULL(LookupUnitResourceCost,0)*ISNULL(Scalar,1.0) END*[QTY_INVOICED]) AS ResourceCost     ,SUM(CASE WHEN ISNULL([GLUnitOutsideProcessing],0) &lt;&gt; 0 THEN [GLUnitOutsideProcessing]*ISNULL(Scalar,1.0) WHEN AR_TYPE LIKE '%Memo%' THEN 0 ELSE ISNULL(LookupUnitOutsideProcessing,0)*ISNULL(Scalar,1.0) END*[QTY_INVOICED]) AS OutsideProcessingCost     ,SUM(CASE WHEN ISNULL([GLUnitOverhead],0) &lt;&gt; 0 THEN [GLUnitOverhead]*ISNULL(Scalar,1.0) WHEN AR_TYPE LIKE '%Memo%' THEN 0 ELSE ISNULL(LookupUnitOverhead,0)*ISNULL(Scalar,1.0) END*[QTY_INVOICED]) AS OverheadCost     ,SUM([QTY_INVOICED]*ISNULL(Scalar,1.0)) AS QTY     ,SUM(ISNULL([COOP],0)*ISNULL(Scalar,1.0)) AS [COOP]     ,SUM(ISNULL([DIF RETURNS],0)*ISNULL(Scalar,1.0)) AS [DIF RETURNS]     ,SUM(CASE WHEN r.RevenueID = 5 THEN [ACCTD_USD] ELSE 0 END*ISNULL(Scalar,1.0)) AS [Invoiced Freight]     ,SUM(ISNULL([Freight Allowance],0)*ISNULL(Scalar,1.0)) AS [Frieght Allowance]     ,SUM(ISNULL([Cash Discounts],0)*ISNULL(Scalar,1.0)) AS [Cash Discounts]     ,SUM(ISNULL([Markdown],0)*ISNULL(Scalar,1.0)) AS [Markdown]     ,SUM(ISNULL([Other],0)*ISNULL(Scalar,1.0)) AS [Other]     ,SUM(ISNULL([FREIGHT OUT],0)*ISNULL(Scalar,1.0)) AS [FREIGHT OUT]     ,SUM(ISNULL([ROYALTY],0)*ISNULL(Scalar,1.0)) AS [ROYALTY]     ,SUM(ISNULL([SURCHARGE],0)*ISNULL(Scalar,1.0)) AS [SURCHARGE]     ,SUM(ISNULL([COMMISSION],0)*ISNULL(Scalar,1.0)) AS [COMMISSION]  FROM Oracle.Invoice i    LEFT JOIN dbo.DimCustomerMaster c ON i.ACCT_NUM = c.CustomerKey    LEFT JOIN dbo.DimProductMaster p ON i.SKU = p.ProductKey    LEFT JOIN dbo.DimLocation l ON i.WH_CODE = l.LocationKey    LEFT JOIN dbo.DimCalendarFiscal cf ON i.GL_DATE = cf.DateKey    LEFT JOIN Dim.[Geography] g ON UPPER(ISNULL(CASE WHEN i.[SHIP_TO_POSTAL_CODE] LIKE '%-%' OR LEN(i.[SHIP_TO_POSTAL_CODE]) &gt;= 9 THEN LEFT(i.[SHIP_TO_POSTAL_CODE],5) ELSE i.[SHIP_TO_POSTAL_CODE] END,'MISSING')) = g.PostalCode AND UPPER(ISNULL(i.[SHIP_TO_COUNTRY],'MISSING')) = g.COuntry    LEFT JOIN dbo.DimDemandClass dc ON ISNULL(i.DEM_CLASS,c.DEMAND_CLASS_CODE) = dc.DemandClassKey    LEFT JOIN xref.RevenueTypeOverride rt ON i.GL_REVENUE_DISTRIBUTION = rt.AccountCombo    LEFT JOIN dbo.DimRevenueType r ON CASE WHEN rt.RevenueKey IS NULL THEN i.REVENUE_TYPE ELSE rt.RevenueKey END = r.RevenueKey    LEFT JOIN xref.StandardMargin cm ON i.ID = cm.ID    LEFT JOIN xref.COGSLookup cogs ON cogs.TRX_NUMBER = i.TRX_NUMBER AND cogs.SKU = i.SKU    LEFT JOIN dbo.FactMAPP map ON p.ProductKey = map.SKU AND dc.DemandClassKey = map.DemandClass AND cf.DateKey BETWEEN map.StartDate AND ISNULL(map.EndDate,'9999-12-31')    LEFT JOIN dbo.FactUnitPrice up ON i.ORDER_NUM = up.ORDER_NUM AND i.SO_LINE_NUM = up.SO_LINE_NUM AND i.GL_DATE = up.LastGLDate    LEFT JOIN (SELECT ORDER_NUM, SUBSTRING(ORDER_LINE_NUM,1,CHARINDEX('.',ORDER_LINE_NUM)-1) AS SO_LINE_NUM, LOT_NUMBER, 1.0/COUNT(*) OVER (PARTITION BY ORDER_NUM, SUBSTRING(ORDER_LINE_NUM,1,CHARINDEX('.',ORDER_LINE_NUM)-1)) AS Scalar FROM Oracle.Trips) t ON i.ORDER_NUM = t.ORDER_NUM AND i.SO_LINE_NUM = t.SO_LINE_NUM  WHERE i.CurrentRecord = 1      AND Year &gt;= 2023      AND REPORTING_REVENUE_TYPE &lt;&gt; 'ZTAX'      AND MakeBuy = 'Make' AND [Part Type] = 'FINISHED GOODS'  GROUP BY cf.[Month Sort]   --,p.ProductKey   --,p.[Item Type]   --  ,t.LOT_NUMBER     --,RIGHT(t.LOT_NUMBER,3)  ORDER BY cf.[Month Sort]</t>
  </si>
  <si>
    <t>INSERT INTO #MSC_ORDERS_V_STAGING (       [ROW_ID]      ,[TRANSACTION_ID]   )   SELECT       [ROW_ID]      ,[TRANSACTION_ID]   FROM OPENQUERY(ASCP, '    SELECT DISTINCT        mov.ROW_ID        ,mov.TRANSACTION_ID    FROM   msc_orders_v  mov    WHERE (mov.quantity &lt;&gt; 0 and mov.plan_id = 4  AND mov.order_type in (1,3,24,30) AND mov.source_table = ''MSC_DEMANDS'') --demand       OR (mov.quantity &lt;&gt; 0 and mov.plan_id = 22 and mov.order_type in (29, 30))  --forecast open orders       OR (mov.quantity &lt;&gt; 0 and mov.plan_id = 4  and mov.order_type = 5) --production plan       OR (mov.quantity &lt;&gt; 0 and mov.plan_id = 4  and mov.order_type = 18 and mov.item_segments &lt; ''400000'')  --components on hand       OR (mov.quantity &lt;&gt; 0 and mov.plan_id = 22 and mov.order_type = 18 and mov.item_segments &gt;= ''400000'')  --on hand       OR (mov.quantity &lt;&gt; 0 and mov.plan_id = 4 and mov.order_type in (1, 3) and mov.source_table = ''MSC_SUPPLIES'')  --purchase orders components       OR (mov.quantity &lt;&gt; 0 and mov.plan_id = 22 and mov.order_type in (1, 3) and mov.source_table = ''MSC_SUPPLIES'')  --purchase orders   '   )</t>
  </si>
  <si>
    <t>SELECT PlanID    , SOURCE_TABLE    , PLAN_ID    , ORDER_TYPE    , FIRM_PLANNED_TYPE    , ORDER_TYPE_TEXT    , RIGHT(ORGANIZATION_CODE,3) AS ORG_CODE    , RIGHT(Source_ORGANIZATION_CODE,3) AS SOURCE_ORG_CODE    , ITEM_SEGMENTS    , START_OF_WEEK    , DEMAND_CLASS    , PLANNER_CODE    , QUANTITY    ,REPLACE(     CASE WHEN (mov.quantity &lt;&gt; 0 and mov.plan_id = 4  AND mov.order_type in (1,3,24) AND mov.source_table = 'MSC_DEMANDS') THEN ORDER_TYPE_TEXT      WHEN (mov.quantity &lt;&gt; 0 and mov.plan_id = 4  AND mov.order_type = 30 AND mov.source_table = 'MSC_DEMANDS') THEN ORDER_TYPE_TEXT + ' Demand'      WHEN (mov.quantity &lt;&gt; 0 and mov.plan_id = 4  and mov.order_type = 5) AND FIRM_PLANNED_TYPE = 1 THEN 'Production'      WHEN (mov.quantity &lt;&gt; 0 and mov.plan_id = 4  and mov.order_type = 5) AND FIRM_PLANNED_TYPE = 2 THEN 'Production Non Firm'      WHEN (mov.quantity &lt;&gt; 0 and mov.plan_id = 22 and mov.order_type in (18, 29, 30))  THEN ORDER_TYPE_TEXT      WHEN (mov.quantity &lt;&gt; 0 and mov.plan_id = 4  and mov.order_type = 18 and FIRM_PLANNED_TYPE = 2)  THEN 'On Hand'      WHEN (mov.quantity &lt;&gt; 0 and mov.plan_id = 4 and mov.order_type = 3 and mov.source_table = 'MSC_SUPPLIES') THEN ORDER_TYPE_TEXT --excluding 22 because it is doubled up      WHEN (mov.quantity &lt;&gt; 0 and mov.plan_id IN (4,22) and mov.order_type = 1 and mov.source_table = 'MSC_SUPPLIES') THEN ORDER_TYPE_TEXT     END,'On Hand', 'Total On Hand'    ) AS InventoryType   FROM Oracle.MSC_ORDERS_V_STAGING mov     LEFT JOIN dbo.DimLocation  l ON RIGHT(ORGANIZATION_CODE,3) = l.LocationKey   WHERE NOT (FIRM_PLANNED_TYPE = 2 AND RIGHT(ORGANIZATION_CODE,3) IN ('140') AND mov.plan_id = 4 AND mov.order_Type = 5)</t>
  </si>
  <si>
    <t>select [$Ordered].[ID],      [$Ordered].[PlantID],      [$Ordered].[ProductID],      [$Ordered].[InventoryCodeID],      [$Ordered].[DateID],      [$Ordered].[InventoryTypeID],      [$Ordered].[InventoryStatusID],      [$Ordered].[AgeID],      [$Ordered].[Inventory List],      [$Ordered].[Inventory Cost],      [$Ordered].[Quantity],      [$Ordered].[Volume],      [$Ordered].[Average Age],      [$Ordered].[DateKey]  from [dbo].[FactInventory] as [$Ordered]  order by [$Ordered].[ID]</t>
  </si>
  <si>
    <t>SELECT --invoice records      cf.[Month Sort] AS Period     ,p.ProductKey     ,p.[Item Type]     ,t.LOT_NUMBER     ,RIGHT(t.LOT_NUMBER,3) AS Location     ,SUM(CASE WHEN r.RevenueID &lt;&gt; 5 THEN [ACCTD_USD] ELSE 0 END*ISNULL(Scalar,1.0)) AS Sales     ,SUM(CASE WHEN ISNULL([GLUnitCOGS],0) &lt;&gt; 0 THEN [GLUnitCOGS]*ISNULL(Scalar,1.0) WHEN AR_TYPE LIKE '%Memo%' THEN 0 ELSE ISNULL(LookupUnitCOGS,0)*ISNULL(Scalar,1.0) END*[QTY_INVOICED]) AS COGS     ,SUM(CASE WHEN ISNULL([GLUnitMaterial],0) &lt;&gt; 0 THEN [GLUnitMaterial]*ISNULL(Scalar,1.0) WHEN AR_TYPE LIKE '%Memo%' THEN 0 ELSE ISNULL(LookupUnitMaterial,0)*ISNULL(Scalar,1.0) END*[QTY_INVOICED]) AS MaterialCost     ,SUM(CASE WHEN ISNULL([GLUnitMaterialOH],0) &lt;&gt; 0 THEN [GLUnitMaterialOH]*ISNULL(Scalar,1.0) WHEN AR_TYPE LIKE '%Memo%' THEN 0 ELSE ISNULL(LookupUnitMaterialOH,0)*ISNULL(Scalar,1.0) END*[QTY_INVOICED]) AS MaterialOHCost     ,SUM(CASE WHEN ISNULL([GLUnitResourceCost],0) &lt;&gt; 0 THEN [GLUnitResourceCost]*ISNULL(Scalar,1.0) WHEN AR_TYPE LIKE '%Memo%' THEN 0 ELSE ISNULL(LookupUnitResourceCost,0)*ISNULL(Scalar,1.0) END*[QTY_INVOICED]) AS ResourceCost     ,SUM(CASE WHEN ISNULL([GLUnitOutsideProcessing],0) &lt;&gt; 0 THEN [GLUnitOutsideProcessing]*ISNULL(Scalar,1.0) WHEN AR_TYPE LIKE '%Memo%' THEN 0 ELSE ISNULL(LookupUnitOutsideProcessing,0)*ISNULL(Scalar,1.0) END*[QTY_INVOICED]) AS OutsideProcessingCost     ,SUM(CASE WHEN ISNULL([GLUnitOverhead],0) &lt;&gt; 0 THEN [GLUnitOverhead]*ISNULL(Scalar,1.0) WHEN AR_TYPE LIKE '%Memo%' THEN 0 ELSE ISNULL(LookupUnitOverhead,0)*ISNULL(Scalar,1.0) END*[QTY_INVOICED]) AS OverheadCost     ,SUM([QTY_INVOICED]*ISNULL(Scalar,1.0)) AS QTY     ,SUM(ISNULL([COOP],0)*ISNULL(Scalar,1.0)) AS [COOP]     ,SUM(ISNULL([DIF RETURNS],0)*ISNULL(Scalar,1.0)) AS [DIF RETURNS]     ,SUM(CASE WHEN r.RevenueID = 5 THEN [ACCTD_USD] ELSE 0 END*ISNULL(Scalar,1.0)) AS [Invoiced Freight]     ,SUM(ISNULL([Freight Allowance],0)*ISNULL(Scalar,1.0)) AS [Frieght Allowance]     ,SUM(ISNULL([Cash Discounts],0)*ISNULL(Scalar,1.0)) AS [Cash Discounts]     ,SUM(ISNULL([Markdown],0)*ISNULL(Scalar,1.0)) AS [Markdown]     ,SUM(ISNULL([Other],0)*ISNULL(Scalar,1.0)) AS [Other]     ,SUM(ISNULL([FREIGHT OUT],0)*ISNULL(Scalar,1.0)) AS [FREIGHT OUT]     ,SUM(ISNULL([ROYALTY],0)*ISNULL(Scalar,1.0)) AS [ROYALTY]     ,SUM(ISNULL([SURCHARGE],0)*ISNULL(Scalar,1.0)) AS [SURCHARGE]     ,SUM(ISNULL([COMMISSION],0)*ISNULL(Scalar,1.0)) AS [COMMISSION]  FROM Oracle.Invoice i    LEFT JOIN dbo.DimCustomerMaster c ON i.ACCT_NUM = c.CustomerKey    LEFT JOIN dbo.DimProductMaster p ON i.SKU = p.ProductKey    LEFT JOIN dbo.DimLocation l ON i.WH_CODE = l.LocationKey    LEFT JOIN dbo.DimCalendarFiscal cf ON i.GL_DATE = cf.DateKey    LEFT JOIN Dim.[Geography] g ON UPPER(ISNULL(CASE WHEN i.[SHIP_TO_POSTAL_CODE] LIKE '%-%' OR LEN(i.[SHIP_TO_POSTAL_CODE]) &gt;= 9 THEN LEFT(i.[SHIP_TO_POSTAL_CODE],5) ELSE i.[SHIP_TO_POSTAL_CODE] END,'MISSING')) = g.PostalCode AND UPPER(ISNULL(i.[SHIP_TO_COUNTRY],'MISSING')) = g.COuntry    LEFT JOIN dbo.DimDemandClass dc ON ISNULL(i.DEM_CLASS,c.DEMAND_CLASS_CODE) = dc.DemandClassKey    LEFT JOIN xref.RevenueTypeOverride rt ON i.GL_REVENUE_DISTRIBUTION = rt.AccountCombo    LEFT JOIN dbo.DimRevenueType r ON CASE WHEN rt.RevenueKey IS NULL THEN i.REVENUE_TYPE ELSE rt.RevenueKey END = r.RevenueKey    LEFT JOIN xref.StandardMargin cm ON i.ID = cm.ID    LEFT JOIN xref.COGSLookup cogs ON cogs.TRX_NUMBER = i.TRX_NUMBER AND cogs.SKU = i.SKU    LEFT JOIN dbo.FactMAPP map ON p.ProductKey = map.SKU AND dc.DemandClassKey = map.DemandClass AND cf.DateKey BETWEEN map.StartDate AND ISNULL(map.EndDate,'9999-12-31')    LEFT JOIN dbo.FactUnitPrice up ON i.ORDER_NUM = up.ORDER_NUM AND i.SO_LINE_NUM = up.SO_LINE_NUM AND i.GL_DATE = up.LastGLDate    LEFT JOIN (SELECT ORDER_NUM, SUBSTRING(ORDER_LINE_NUM,1,CHARINDEX('.',ORDER_LINE_NUM)-1) AS SO_LINE_NUM, LOT_NUMBER, 1.0/COUNT(*) OVER (PARTITION BY ORDER_NUM, SUBSTRING(ORDER_LINE_NUM,1,CHARINDEX('.',ORDER_LINE_NUM)-1)) AS Scalar FROM Oracle.Trips) t ON i.ORDER_NUM = t.ORDER_NUM AND i.SO_LINE_NUM = t.SO_LINE_NUM  WHERE i.CurrentRecord = 1      AND Year &gt;= 2023      AND REPORTING_REVENUE_TYPE &lt;&gt; 'ZTAX'      AND MakeBuy = 'Make' AND [Part Type] = 'FINISHED GOODS'  GROUP BY cf.[Month Sort]   ,p.ProductKey   ,p.[Item Type]      ,t.LOT_NUMBER     ,RIGHT(t.LOT_NUMBER,3)  ORDER BY cf.[Month Sort]</t>
  </si>
  <si>
    <t>SELECT --invoice records      cf.[Month Sort] AS Period     ,p.ProductKey     ,p.[Item Type]     ,t.LOT_NUMBER     ,RIGHT(t.LOT_NUMBER,3) AS Location     ,SUM(CASE WHEN r.RevenueID &lt;&gt; 5 THEN [ACCTD_USD] ELSE 0 END*ISNULL(Scalar,1.0)) AS Sales     ,SUM(CASE WHEN ISNULL([GLUnitCOGS],0) &lt;&gt; 0 THEN [GLUnitCOGS]*ISNULL(Scalar,1.0) WHEN AR_TYPE LIKE '%Memo%' THEN 0 ELSE ISNULL(LookupUnitCOGS,0)*ISNULL(Scalar,1.0) END*[QTY_INVOICED]) AS COGS     ,SUM(CASE WHEN ISNULL([GLUnitMaterial],0) &lt;&gt; 0 THEN [GLUnitMaterial]*ISNULL(Scalar,1.0) WHEN AR_TYPE LIKE '%Memo%' THEN 0 ELSE ISNULL(LookupUnitMaterial,0)*ISNULL(Scalar,1.0) END*[QTY_INVOICED]) AS MaterialCost     ,SUM(CASE WHEN ISNULL([GLUnitMaterialOH],0) &lt;&gt; 0 THEN [GLUnitMaterialOH]*ISNULL(Scalar,1.0) WHEN AR_TYPE LIKE '%Memo%' THEN 0 ELSE ISNULL(LookupUnitMaterialOH,0)*ISNULL(Scalar,1.0) END*[QTY_INVOICED]) AS MaterialOHCost     ,SUM(CASE WHEN ISNULL([GLUnitResourceCost],0) &lt;&gt; 0 THEN [GLUnitResourceCost]*ISNULL(Scalar,1.0) WHEN AR_TYPE LIKE '%Memo%' THEN 0 ELSE ISNULL(LookupUnitResourceCost,0)*ISNULL(Scalar,1.0) END*[QTY_INVOICED]) AS ResourceCost     ,SUM(CASE WHEN ISNULL([GLUnitOutsideProcessing],0) &lt;&gt; 0 THEN [GLUnitOutsideProcessing]*ISNULL(Scalar,1.0) WHEN AR_TYPE LIKE '%Memo%' THEN 0 ELSE ISNULL(LookupUnitOutsideProcessing,0)*ISNULL(Scalar,1.0) END*[QTY_INVOICED]) AS OutsideProcessingCost     ,SUM(CASE WHEN ISNULL([GLUnitOverhead],0) &lt;&gt; 0 THEN [GLUnitOverhead]*ISNULL(Scalar,1.0) WHEN AR_TYPE LIKE '%Memo%' THEN 0 ELSE ISNULL(LookupUnitOverhead,0)*ISNULL(Scalar,1.0) END*[QTY_INVOICED]) AS OverheadCost     ,SUM([QTY_INVOICED]*ISNULL(Scalar,1.0)) AS QTY     ,SUM(ISNULL([COOP],0)*ISNULL(Scalar,1.0)) AS [COOP]     ,SUM(ISNULL([DIF RETURNS],0)*ISNULL(Scalar,1.0)) AS [DIF RETURNS]     ,SUM(CASE WHEN r.RevenueID = 5 THEN [ACCTD_USD] ELSE 0 END*ISNULL(Scalar,1.0)) AS [Invoiced Freight]     ,SUM(ISNULL([Freight Allowance],0)*ISNULL(Scalar,1.0)) AS [Frieght Allowance]     ,SUM(ISNULL([Cash Discounts],0)*ISNULL(Scalar,1.0)) AS [Cash Discounts]     ,SUM(ISNULL([Markdown],0)*ISNULL(Scalar,1.0)) AS [Markdown]     ,SUM(ISNULL([Other],0)*ISNULL(Scalar,1.0)) AS [Other]     ,SUM(ISNULL([FREIGHT OUT],0)*ISNULL(Scalar,1.0)) AS [FREIGHT OUT]     ,SUM(ISNULL([ROYALTY],0)*ISNULL(Scalar,1.0)) AS [ROYALTY]     ,SUM(ISNULL([SURCHARGE],0)*ISNULL(Scalar,1.0)) AS [SURCHARGE]     ,SUM(ISNULL([COMMISSION],0)*ISNULL(Scalar,1.0)) AS [COMMISSION]  FROM Oracle.Invoice i    LEFT JOIN dbo.DimCustomerMaster c ON i.ACCT_NUM = c.CustomerKey    LEFT JOIN dbo.DimProductMaster p ON i.SKU = p.ProductKey    LEFT JOIN dbo.DimLocation l ON i.WH_CODE = l.LocationKey    LEFT JOIN dbo.DimCalendarFiscal cf ON i.GL_DATE = cf.DateKey    LEFT JOIN Dim.[Geography] g ON UPPER(ISNULL(CASE WHEN i.[SHIP_TO_POSTAL_CODE] LIKE '%-%' OR LEN(i.[SHIP_TO_POSTAL_CODE]) &gt;= 9 THEN LEFT(i.[SHIP_TO_POSTAL_CODE],5) ELSE i.[SHIP_TO_POSTAL_CODE] END,'MISSING')) = g.PostalCode AND UPPER(ISNULL(i.[SHIP_TO_COUNTRY],'MISSING')) = g.COuntry    LEFT JOIN dbo.DimDemandClass dc ON ISNULL(i.DEM_CLASS,c.DEMAND_CLASS_CODE) = dc.DemandClassKey    LEFT JOIN xref.RevenueTypeOverride rt ON i.GL_REVENUE_DISTRIBUTION = rt.AccountCombo    LEFT JOIN dbo.DimRevenueType r ON CASE WHEN rt.RevenueKey IS NULL THEN i.REVENUE_TYPE ELSE rt.RevenueKey END = r.RevenueKey    LEFT JOIN xref.StandardMargin cm ON i.ID = cm.ID    LEFT JOIN xref.COGSLookup cogs ON cogs.TRX_NUMBER = i.TRX_NUMBER AND cogs.SKU = i.SKU    LEFT JOIN dbo.FactMAPP map ON p.ProductKey = map.SKU AND dc.DemandClassKey = map.DemandClass AND cf.DateKey BETWEEN map.StartDate AND ISNULL(map.EndDate,'9999-12-31')    LEFT JOIN dbo.FactUnitPrice up ON i.ORDER_NUM = up.ORDER_NUM AND i.SO_LINE_NUM = up.SO_LINE_NUM AND i.GL_DATE = up.LastGLDate    LEFT JOIN (SELECT ORDER_NUM, SUBSTRING(ORDER_LINE_NUM,1,CHARINDEX('.',ORDER_LINE_NUM)-1) AS SO_LINE_NUM, LOT_NUMBER, 1.0/COUNT(*) OVER (PARTITION BY ORDER_NUM, SUBSTRING(ORDER_LINE_NUM,1,CHARINDEX('.',ORDER_LINE_NUM)-1)) AS Scalar FROM Oracle.Trips) t ON i.ORDER_NUM = t.ORDER_NUM AND i.SO_LINE_NUM = t.SO_LINE_NUM  WHERE i.CurrentRecord = 1      AND Year &gt;= 2024      AND REPORTING_REVENUE_TYPE &lt;&gt; 'ZTAX'      AND MakeBuy = 'Make' AND [Part Type] = 'FINISHED GOODS'  GROUP BY cf.[Month Sort]   ,p.ProductKey   ,p.[Item Type]      ,t.LOT_NUMBER     ,RIGHT(t.LOT_NUMBER,3)  ORDER BY cf.[Month Sort]</t>
  </si>
  <si>
    <t>SELECT PlanID    , SOURCE_TABLE    , PLAN_ID    , ORDER_TYPE    , FIRM_PLANNED_TYPE    , ORDER_TYPE_TEXT    , RIGHT(ORGANIZATION_CODE,3) AS ORG_CODE    , RIGHT(Source_ORGANIZATION_CODE,3) AS SOURCE_ORG_CODE    , ITEM_SEGMENTS    , START_OF_WEEK    , DEMAND_CLASS    , PLANNER_CODE    , QUANTITY    ,REPLACE(     CASE WHEN (mov.quantity &lt;&gt; 0 and mov.plan_id = 4  AND mov.order_type in (1,3,24) AND mov.source_table = 'MSC_DEMANDS') THEN ORDER_TYPE_TEXT      WHEN (mov.quantity &lt;&gt; 0 and mov.plan_id = 4  AND mov.order_type = 30 AND mov.source_table = 'MSC_DEMANDS') THEN ORDER_TYPE_TEXT + ' Demand'      WHEN (mov.quantity &lt;&gt; 0 and mov.plan_id = 4  and mov.order_type = 5) AND FIRM_PLANNED_TYPE = 1 THEN 'Production'      WHEN (mov.quantity &lt;&gt; 0 and mov.plan_id = 4  and mov.order_type = 5) AND FIRM_PLANNED_TYPE = 2 THEN 'Production Non Firm'      WHEN (mov.quantity &lt;&gt; 0 and mov.plan_id = 22 and mov.order_type in (18, 29, 30))  THEN ORDER_TYPE_TEXT      WHEN (mov.quantity &lt;&gt; 0 and mov.plan_id = 4  and mov.order_type = 18 and FIRM_PLANNED_TYPE = 2)  THEN 'On Hand'      WHEN (mov.quantity &lt;&gt; 0 and mov.plan_id IN (4,22) and mov.order_type = 3 and mov.source_table = 'MSC_SUPPLIES') THEN ORDER_TYPE_TEXT --excluding 22 because it is doubled up      WHEN (mov.quantity &lt;&gt; 0 and mov.plan_id IN (4,22) and mov.order_type = 1 and mov.source_table = 'MSC_SUPPLIES') THEN ORDER_TYPE_TEXT     END,'On Hand', 'Total On Hand'    ) AS InventoryType   FROM Oracle.MSC_ORDERS_V_STAGING mov     LEFT JOIN dbo.DimLocation  l ON RIGHT(ORGANIZATION_CODE,3) = l.LocationKey   WHERE NOT (FIRM_PLANNED_TYPE = 2 AND RIGHT(ORGANIZATION_CODE,3) IN ('140') AND mov.plan_id = 4 AND mov.order_Type = 5)</t>
  </si>
  <si>
    <t>select [$Table].[EmployeeID] as [EmployeeID],      [$Table].[DepartmentID] as [DepartmentID],      [$Table].[LaborCategoryID] as [LaborCategoryID],      [$Table].[PaycodeID] as [PaycodeID],      [$Table].[LocationID] as [LocationID],      [$Table].[ShiftID] as [ShiftID],      [$Table].[DateID] as [DateID],      [$Table].[Hours] as [Hours],      [$Table].[Wages] as [Wages]  from [Fact].[LaborLive] as [$Table]</t>
  </si>
  <si>
    <t>WITH Dates AS ( --pick sunday snapshots      SELECT DATEADD(HOUR,1,CAST(DateKey AS DATETIME)) AS DateKey, [Month Sort], [MonthID], [WeekID], ROW_NUMBER() OVER (PARTITION BY [Month Sort] ORDER BY [DateKey]) AS RowNum      FROM dbo.DimCalendarFiscal       WHERE [Day of Week] = 'Sun' AND DateKey &gt;= CAST(YEAR(GETDATE())-1 AS VARCHAR(4)) + '-10-01' AND DateKey &lt;= GETDATE()  )    , Calendar AS ( --fiscal month      SELECT [Month Sort], [MonthID], MIN(WeekID) AS WeekID, MIN(DateKey) AS FirstDay, MAX(DateKey) AS LastDay    FROM dbo.DimCalendarFiscal GROUP BY [Month Sort], [MonthID]    )    --, Data AS (--step2 forecast file      SELECT DISTINCT            sf.ID          , DENSE_RANK() OVER (PARTITION BY [Demand_Class], [Item_Num], c.[Month Sort] ORDER BY [DateKey] ASC) AS RowNum          , d.DateKey          ,sf.[Demand_Class]          ,sf.[Item_Num]          ,c.[Month Sort] AS [Period]          ,c.FirstDay          ,c.LastDay          ,DATEDIFF(WEEK,d.DateKey,c.FirstDay) AS WeekOffset          ,c.[MonthID] - d.[MonthID] AS MonthOffset          ,sf.[Quantity]          ,'Forecast' AS SaleType      FROM [Step2].[Forecast] sf        INNER JOIN Dates d ON d.DateKey &gt;= sf.StartDate AND d.DateKey &lt; ISNULL(sf.EndDate,'9999-12-31')        LEFT JOIN Calendar c ON CAST([Start Date] AS DATE) = c.FirstDay        LEFT JOIN dbo.DimProductMaster pm ON sf.[Item_Num] = pm.ProductKey      WHERE pm.[Part Type] = 'FINISHED GOODS' --AND d.RowNum = 1        AND (c.[WeekID] - d.[WeekID] BETWEEN 0 AND 13  OR  DATEDIFF(WEEK,d.DateKey,c.FirstDay) BETWEEN -4 AND 1)    --AND ITEM_NUM = '405199'   UNION ALL   SELECT 0 AS ID    ,0 AS RowNum     ,d.DateKey    ,i.DEMAND_CLASS    ,i.PART AS [Item_Num]    ,c.[Month Sort] AS [Period]    ,c.FirstDay    ,c.LastDay    ,0 AS WeekOffset    ,0 AS MonthOffset    ,SUM(QTY) AS Quantity    ,'Sales' AS SaleType   FROM Oracle.Orders i     LEFT JOIN Calendar c ON CAST(i.SCH_SHIP_DATE AS DATE) &gt;= c.FirstDay AND CAST(i.SCH_SHIP_DATE AS DATE) &lt;= c.LastDay    INNER JOIN Dates d ON c.[Month Sort] = d.[Month Sort]    LEFT JOIN dbo.DimProductMaster pm ON i.PART = pm.ProductKey   WHERE pm.[Part Type] = 'FINISHED GOODS' AND d.RowNum = 1 AND i.CurrentRecord = 1 AND i.FLOW_STATUS_CODE = 'CLOSED'    --AND i.PART = '405199'   GROUP BY d.DateKey    ,i.DEMAND_CLASS    ,i.FLOW_STATUS_CODE    ,i.PART    ,c.[Month Sort]    ,d.DateKey     ,c.FirstDay    ,c.LastDay   ORDER BY Demand_Class, Period, WeekOffset ASC</t>
  </si>
  <si>
    <t>INSERT INTO Operations.dbo.FactPBISalesBudget      SELECT        s.[BudgetID]        ,s.[DateID]        ,s.[DateKey]        ,s.[DemandClassID]        ,s.[ProductID]        ,s.[CustomerID]        ,s.[SaleTypeID]        ,s.[UnitPriceID]        ,s.[Sales]        ,s.[Cogs]        ,s.[Material Cost]        ,s.[Material Overhead Cost]        ,s.[Resource Cost]        ,s.[Outside Processing Cost]        ,s.[Overhead Cost]        ,s.[GP]        ,s.[Units]        ,s.[Coop]        ,s.[DIF Returns]        ,s.[Invoiced Freight]        ,s.[Freight Allowance]        ,s.[Markdown]        ,s.[Cash Discounts]        ,s.[Other]        ,s.[Surcharge]        ,s.[Commission]        ,s.[Royalty]        ,s.[Freight Out]        ,s.[Sales Operations]        ,s.[Units Operations]     FROM dbo.FactSalesBudget s       LEFT JOIN Operations.dbo.DimCalendarFiscal cf ON s.DateID = cf.DateID      WHERE BudgetID &gt;= -12 AND BudgetID &lt; 0 AND cf.Year = (SELECT LEFT(ForecastMonth,4) FROM dbo.ForecastPeriod) AND 'F' = (SELECT MODE FROM dbo.ForecastPeriod)      OR (BudgetID &gt; 0 AND BudgetID &lt; 13 AND cf.Year = (SELECT LEFT(BudgetMonth,4) FROM dbo.ForecastPeriod) AND 'B' = (SELECT MODE FROM dbo.ForecastPeriod))</t>
  </si>
  <si>
    <t>select [$Table].[Period] as [Period],      [$Table].[Year] as [Year],      [$Table].[Month] as [Month],      [$Table].[Location] as [Location],      [$Table].[Account] as [Account],      [$Table].[ACCCOUNTING_DATE] as [ACCCOUNTING_DATE],      [$Table].[SKU] as [SKU],      [$Table].[SIOP Family] as [SIOP Family],      [$Table].[Category] as [Category],      [$Table].[Activity] as [Activity],      [$Table].[Source] as [Source],      [$Table].[Qty] as [Qty],      [$Table].[ProductName] as [ProductName]  from [OUTPUT].[SKUAbsorption] as [$Table]</t>
  </si>
  <si>
    <t>INSERT INTO dbo.FactProduction     SELECT p.* FROM Fact.[Production] p      LEFT JOIN dbo.DimCalendarFiscal cf      ON p.DateID = cf.DateID      WHERE cf.DateKey &gt;= @startDate</t>
  </si>
  <si>
    <t>INSERT INTO #inventory (       [INVENTORY_ITEM_ID]      ,[ORGANIZATION_ID]      ,[DATE_RECEIVED]      ,[LAST_UPDATE_DATE]      ,[LAST_UPDATED_BY]      ,[CREATION_DATE]      ,[CREATED_BY]      ,[LAST_UPDATE_LOGIN]      ,[PRIMARY_TRANSACTION_QUANTITY]      ,[SUBINVENTORY_CODE]      ,[REVISION]      ,[LOCATOR_ID]      ,[CREATE_TRANSACTION_ID]      ,[UPDATE_TRANSACTION_ID]      ,[LOT_NUMBER]      ,[ORIG_DATE_RECEIVED]      ,[COST_GROUP_ID]      ,[CONTAINERIZED_FLAG]      ,[PROJECT_ID]      ,[TASK_ID]      ,[ONHAND_QUANTITIES_ID]      ,[ORGANIZATION_TYPE]      ,[OWNING_ORGANIZATION_ID]      ,[OWNING_TP_TYPE]      ,[PLANNING_ORGANIZATION_ID]      ,[PLANNING_TP_TYPE]      ,[TRANSACTION_UOM_CODE]      ,[TRANSACTION_QUANTITY]      ,[SECONDARY_UOM_CODE]      ,[SECONDARY_TRANSACTION_QUANTITY]      ,[IS_CONSIGNED]      ,[LPN_ID]      ,[STATUS_ID]      ,[FINGERPRINT]   )   SELECT [INVENTORY_ITEM_ID]      ,[ORGANIZATION_ID]      ,[DATE_RECEIVED]      ,[LAST_UPDATE_DATE]      ,[LAST_UPDATED_BY]      ,[CREATION_DATE]      ,[CREATED_BY]      ,[LAST_UPDATE_LOGIN]      ,[PRIMARY_TRANSACTION_QUANTITY]      ,[SUBINVENTORY_CODE]      ,[REVISION]      ,[LOCATOR_ID]      ,[CREATE_TRANSACTION_ID]      ,[UPDATE_TRANSACTION_ID]      ,[LOT_NUMBER]      ,[ORIG_DATE_RECEIVED]      ,[COST_GROUP_ID]      ,[CONTAINERIZED_FLAG]      ,[PROJECT_ID]      ,[TASK_ID]      ,[ONHAND_QUANTITIES_ID]      ,[ORGANIZATION_TYPE]      ,[OWNING_ORGANIZATION_ID]      ,[OWNING_TP_TYPE]      ,[PLANNING_ORGANIZATION_ID]      ,[PLANNING_TP_TYPE]      ,[TRANSACTION_UOM_CODE]      ,[TRANSACTION_QUANTITY]      ,[SECONDARY_UOM_CODE]      ,[SECONDARY_TRANSACTION_QUANTITY]      ,[IS_CONSIGNED]      ,[LPN_ID]      ,[STATUS_ID]      ,'XXX' AS [Fingerprint]   FROM OPENQUERY(PROD,'SELECT * FROM mtl_onhand_quantities_detail moqd')</t>
  </si>
  <si>
    <t>INSERT INTO Oracle.XLA_AP_DIST     SELECT *      FROM OPENQUERY(PROD,      '      SELECT DISTINCT         gir.JE_BATCH_ID       ,gir.JE_HEADER_ID       ,gir.JE_LINE_NUM       ,xal.DESCRIPTION AS AE_LINE_DESCRIPTION       ,xal.ACCOUNTING_CLASS_CODE       ,xal.ACCOUNTED_DR       ,xal.ACCOUNTED_CR       ,xdl.UNROUNDED_ACCOUNTED_DR AS Debit       ,xdl.UNROUNDED_ACCOUNTED_CR AS Credit       ,xal.ACCOUNTING_DATE       ,xah.JE_CATEGORY_NAME       ,xah.PRODUCT_RULE_CODE       ,xah.DESCRIPTION AS AE_HEADER_DESCRIPTION       ,xte.ENTITY_CODE       ,xte.TRANSACTION_NUMBER       ,xdl.SOURCE_DISTRIBUTION_TYPE       ,xdl.SOURCE_DISTRIBUTION_ID_NUM_1       ,xdl.ACCOUNTING_LINE_CODE       ,xdl.LINE_DEFINITION_CODE       ,xdl.EVENT_TYPE_CODE       ,xdl.APPLIED_TO_ENTITY_CODE       ,xdl.APPLIED_TO_DISTRIBUTION_TYPE       ,glcc.Segment1       ,glcc.Segment2       ,glcc.Segment3       ,glcc.Segment4       ,gjl.DESCRIPTION AS JE_LINE_DESCRIPTION       ,gjh.NAME AS JE_HEADER_NAME       ,gjh.DESCRIPTION AS JE_HEADER_DESCRIPTION       ,xdl.AE_HEADER_ID       ,xdl.AE_LINE_NUM           ,aid.INVOICE_ID       ,aid.Description AS INVOICE_DISTRIBUTION_DESCRIPTION            ,aila.DESCRIPTION AS INVOICE_LINE_DESCRIPTION        ,aia.INVOICE_NUM           ,aila.LINE_SOURCE       ,aila.WFAPPROVAL_STATUS       ,aia.VENDOR_ID       ,aia.INVOICE_AMOUNT       ,aia.AMOUNT_PAID       ,aia.DISCOUNT_AMOUNT_TAKEN       ,aia.APPROVED_AMOUNT       ,aia.GL_DATE       ,aia.PAYMENT_METHOD_CODE       ,aia.PARTY_ID       ,aia.PARTY_SITE_ID       ,aipa.CHECK_ID       ,aipa.INVOICE_PAYMENT_ID       ,aipa.POSTED_FLAG       ,aipa.REMIT_TO_SUPPLIER_NAME       ,aipa.REMIT_TO_SUPPLIER_ID       ,aipa.REMIT_TO_SUPPLIER_SITE       ,aphd.PAY_DIST_LOOKUP_CODE       ,aps.VENDOR_ID AS APS_VENDOR_NAME       ,aps.VENDOR_NAME       ,aps.VENDOR_NAME_ALT       ,aps.SEGMENT1 AS SUPPLIER_SEGMENT1       ,aps.VENDOR_TYPE_LOOKUP_CODE       ,aps.NUM_1099       ,aps.ORGANIZATION_TYPE_LOOKUP_CODE       ,aps.ATTRIBUTE1 AS APS_ATTRIBUTE1       ,aps.TAX_REPORTING_NAME       ,aps.TCA_SYNC_NUM_1099       ,aps.TCA_SYNC_VENDOR_NAME       ,aps.INDIVIDUAL_1099               ,pda.PO_HEADER_ID       ,pda.PO_LINE_ID       ,pda.LINE_LOCATION_ID       ,pda.QUANTITY_ORDERED       ,pda.QUANTITY_DELIVERED       ,pda.QUANTITY_BILLED       ,pda.QUANTITY_CANCELLED       ,pda.ACCRUAL_ACCOUNT_ID       ,pda.VARIANCE_ACCOUNT_ID       ,pda.BOM_RESOURCE_ID       ,pda.REQ_DISTRIBUTION_ID       ,pda.CREATED_BY AS PO_DIST_CREATED_BY       ,msi.segment1 item       ,msi.description item_description            FROM  gl_je_headers gjh       LEFT JOIN gl_je_lines gjl     ON gjh.je_header_id = gjl.je_header_id       LEFT JOIN GL_IMPORT_REFERENCES gir   ON gir.je_header_id = gjl.je_header_id AND gir.je_line_num = gjl.je_line_num         LEFT JOIN XLA_AE_LINES xal     ON xal.gl_sl_link_id = gir.gl_sl_link_id AND xal.gl_sl_link_table = gir.gl_sl_link_table        LEFT JOIN XLA_AE_HEADERS xah    ON xah.ae_header_id = xal.ae_header_id AND xah.application_id = xal.application_id       LEFT JOIN xla.XLA_TRANSACTION_ENTITIES xte ON xal.application_id = xte.application_id AND xah.entity_id = xte.entity_id       LEFT JOIN XLA_DISTRIBUTION_LINKS xdl  ON xte.application_id = xdl.application_id AND xah.ae_header_id = xdl.ae_header_id AND xah.event_id = xdl.event_id AND xal.ae_line_num = xdl.ae_line_num        LEFT JOIN GL_CODE_COMBINATIONS glcc   ON xal.CODE_COMBINATION_ID = glcc.CODE_COMBINATION_ID         LEFT JOIN ap.ap_checks_all ac ON NVL(xte.source_id_int_1, (-99)) = TO_CHAR (ac.check_id)       LEFT JOIN AP_INVOICE_DISTRIBUTIONS_ALL aid ON xdl.source_distribution_id_num_1 = aid.invoice_distribution_id         LEFT JOIN ap_invoice_lines_all aila ON aila.line_number = aid.invoice_line_number AND aila.invoice_id = aid.invoice_id       LEFT JOIn ap_invoices_all aia ON aia.invoice_id = aila.invoice_id       LEFT JOIN ap_invoice_payments_all aipa ON aipa.invoice_id = aia.invoice_id AND ac.check_id = aipa.check_id--aipa.accounting_event_id = xah.event_id AND        LEFT JOIN ap_payment_hist_dists aphd ON aipa.invoice_payment_id = aphd.invoice_payment_id --AND xdl.source_distribution_id_num_1 = aphd.payment_hist_dist_id       LEFT JOIN ap_suppliers aps ON aia.vendor_id = aps.vendor_id         LEFT JOIN po_distributions_all pda   ON aid.PO_DISTRIBUTION_ID = pda.PO_DISTRIBUTION_ID       LEFT JOIN po_line_locations_all plla  ON pda.line_location_id=plla.line_location_id       LEFT JOIN po_lines_all pl     ON pda.po_line_id = pl.po_line_id       LEFT JOIN mtl_system_items msi    ON msi.inventory_item_id = pl.item_id AND msi.organization_id = pda.destination_organization_id      WHERE        xal.ACCOUNTING_DATE &gt;= TRUNC(SYSDATE-7)       AND gjh.ledger_id = ''2022''       --AND glcc.SEGMENT4 = ''1618''       AND xdl.source_distribution_type = ''AP_INV_DIST''      '     )</t>
  </si>
  <si>
    <t>INSERT INTO dbo.FactPlannedSalesFWOS     SELECT p.* FROM Fact.[PlannedSalesFWOS] p</t>
  </si>
  <si>
    <t>INSERT INTO Oracle.[InventoryCurrent]      SELECT [INVENTORY_ITEM_ID]        ,[ORGANIZATION_ID]        ,[DATE_RECEIVED]        ,[LAST_UPDATE_DATE]        ,[LAST_UPDATED_BY]        ,[CREATION_DATE]        ,[CREATED_BY]        ,[LAST_UPDATE_LOGIN]        ,[PRIMARY_TRANSACTION_QUANTITY]        ,[SUBINVENTORY_CODE]        ,[REVISION]        ,[LOCATOR_ID]        ,[CREATE_TRANSACTION_ID]        ,[UPDATE_TRANSACTION_ID]        ,[LOT_NUMBER]        ,[ORIG_DATE_RECEIVED]        ,[COST_GROUP_ID]        ,[CONTAINERIZED_FLAG]        ,[PROJECT_ID]        ,[TASK_ID]        ,[ONHAND_QUANTITIES_ID]        ,[ORGANIZATION_TYPE]        ,[OWNING_ORGANIZATION_ID]        ,[OWNING_TP_TYPE]        ,[PLANNING_ORGANIZATION_ID]        ,[PLANNING_TP_TYPE]        ,[TRANSACTION_UOM_CODE]        ,[TRANSACTION_QUANTITY]        ,[SECONDARY_UOM_CODE]        ,[SECONDARY_TRANSACTION_QUANTITY]        ,[IS_CONSIGNED]        ,[LPN_ID]        ,[STATUS_ID]        ,SUBSTRING(LOWER(CONVERT(VARCHAR(32),HASHBYTES('MD5',       --replace @columnList result here       CAST(ISNULL(INVENTORY_ITEM_ID,'0') AS VARCHAR(100)) +  CAST(ISNULL(ORGANIZATION_ID,'0') AS VARCHAR(100)) +  CAST(ISNULL(DATE_RECEIVED,'') AS VARCHAR(100)) +  CAST(ISNULL(LAST_UPDATE_DATE,'') AS VARCHAR(100)) +  CAST(ISNULL(LAST_UPDATED_BY,'0') AS VARCHAR(100)) +  CAST(ISNULL(CREATION_DATE,'') AS VARCHAR(100)) +  CAST(ISNULL(CREATED_BY,'0') AS VARCHAR(100)) +  CAST(ISNULL(LAST_UPDATE_LOGIN,'0') AS VARCHAR(100)) +  CAST(ISNULL(PRIMARY_TRANSACTION_QUANTITY,'0') AS VARCHAR(100)) +  CAST(ISNULL(SUBINVENTORY_CODE,'') AS VARCHAR(10)) +  CAST(ISNULL(REVISION,'') AS VARCHAR(3)) +  CAST(ISNULL(LOCATOR_ID,'0') AS VARCHAR(100)) +  CAST(ISNULL(CREATE_TRANSACTION_ID,'0') AS VARCHAR(100)) +  CAST(ISNULL(UPDATE_TRANSACTION_ID,'0') AS VARCHAR(100)) +  CAST(ISNULL(LOT_NUMBER,'') AS VARCHAR(80)) +  CAST(ISNULL(ORIG_DATE_RECEIVED,'') AS VARCHAR(100)) +  CAST(ISNULL(COST_GROUP_ID,'0') AS VARCHAR(100)) +  CAST(ISNULL(CONTAINERIZED_FLAG,'0') AS VARCHAR(100)) +  CAST(ISNULL(PROJECT_ID,'0') AS VARCHAR(100)) +  CAST(ISNULL(TASK_ID,'0') AS VARCHAR(100)) +  CAST(ISNULL(ONHAND_QUANTITIES_ID,'0') AS VARCHAR(100)) +  CAST(ISNULL(ORGANIZATION_TYPE,'0') AS VARCHAR(100)) +  CAST(ISNULL(OWNING_ORGANIZATION_ID,'0') AS VARCHAR(100)) +  CAST(ISNULL(OWNING_TP_TYPE,'0') AS VARCHAR(100)) +  CAST(ISNULL(PLANNING_ORGANIZATION_ID,'0') AS VARCHAR(100)) +  CAST(ISNULL(PLANNING_TP_TYPE,'0') AS VARCHAR(100)) +  CAST(ISNULL(TRANSACTION_UOM_CODE,'') AS VARCHAR(3)) +  CAST(ISNULL(TRANSACTION_QUANTITY,'0') AS VARCHAR(100)) +  CAST(ISNULL(SECONDARY_UOM_CODE,'') AS VARCHAR(3)) +  CAST(ISNULL(SECONDARY_TRANSACTION_QUANTITY,'0') AS VARCHAR(100)) +  CAST(ISNULL(IS_CONSIGNED,'0') AS VARCHAR(100)) +  CAST(ISNULL(LPN_ID,'0') AS VARCHAR(100)) +  CAST(ISNULL(STATUS_ID,'0') AS VARCHAR(100))       ),1)),3,32) AS [Fingerprint]        ,GETDATE() AS [StartDate]        ,GETDATE() AS [EndDate]        ,1 AS [CurrentRecord]     FROM OPENQUERY(PROD,'SELECT * FROM mtl_onhand_quantities_detail moqd')</t>
  </si>
  <si>
    <t>UPDATE a   SET EndDate = @startDate, CurrentRecord = 0   --SELECT COUNT(*)   FROM Oracle.MSC_ORDERS_V a    LEFT JOIN  Oracle.MSC_ORDERS_V_STAGING b ON a.Row_ID = b.Row_ID   WHERE b.Row_ID IS NULL AND a.EndDate IS NULL</t>
  </si>
  <si>
    <t>SELECT * FROM OPENQUERY(PROD,'   SELECT a.NAME, b.* --[ARITHMETIC_OPERATOR], b.[OPERAND],    ----hca.account_number,    --b.INVENTORY_ITEM_ID,    ----b.product_attribute,    --b.list_line_no AS ModLine,    --a.description,    --a.comments,    --b.list_line_type_code,    --d.qualifier_context,    --a.orig_org_id,    --a.active_flag,    --b.start_date_active,    --b.end_date_active,    --a.list_type_code,    --b.modifier_level_code,    --b.organization_id,    --b.pricing_phase_id,    --b.last_update_date,    --b.list_line_no,    --d.header_quals_exist_flag,    --d.qualifier_datatype,    --d.qualifier_attribute,    --d.segment_id,    --d.CONTEXT,    --d.qualifier_grouping_no   FROM apps.qp_list_headers_all a,    --hz_cust_accounts hca,    apps.qp_list_lines b,    apps.qp_pricing_attributes c,    apps.qp_qualifiers d,    apps.qp_qualifier_rules qqr   WHERE ROWNUM &lt; 20000    --AND a.list_header_id = hca.price_list_id    AND a.list_header_id = b.list_header_id    AND b.list_header_id = c.list_header_id    AND b.list_line_id = d.list_line_id(+)    AND qqr.qualifier_rule_id(+) = d.created_from_rule_id    --AND e.price_list_id(+) = b.list_header_id    --AND e.header_id = f.header_id(+)    AND b.list_line_id = c.list_line_id(+)    AND b.pricing_phase_id &gt; 1    --AND a.name= ‘XX-COMBO PRICING MODIFIER_YY’    AND a.NAME = ''S2C DSF AMAZON.COM''   ORDER BY b.last_update_date DESC   ')   ORDER BY Name</t>
  </si>
  <si>
    <t>INSERT INTO dbo.FactMachineCapacity SELECT * FROM [Fact].[MachineCapacity]</t>
  </si>
  <si>
    <t>INSERT INTO dbo.DimPricingDistribution (      [Pricing ID]        ,[Pricing Key]        ,[Pricing Nickle]        ,[Pricing Nickel Sort]        ,[Pricing Dime]        ,[Pricing Dime Sort]        ,[Pricing Quarter]        ,[Pricing Quarter Sort]        ,[Pricing Half]        ,[Pricing Half Sort]        ,[Pricing One]        ,[Pricing One Sort]        ,[Pricing Five]        ,[Pricing Five Sort]        ,[Pricing Ten]        ,[Pricing Ten Sort]        ,[Pricing Twenty]        ,[Pricing Twenty Sort]        ,[Pricing Fifty]        ,[Pricing Fifty Sort]        ,[Pricing Hundred]        ,[Pricing Hundred Sort]   )   SELECT * FROM Dim.PricingDistribution OPTION (MAXRECURSION 0)</t>
  </si>
  <si>
    <t>select [$Table].[ID] as [ID],      [$Table].[RowNum] as [RowNum],      [$Table].[DateKey] as [DateKey],      [$Table].[Demand_Class] as [Demand_Class],      [$Table].[Item_Num] as [Item_Num],      [$Table].[Period] as [Period],      [$Table].[FirstDay] as [FirstDay],      [$Table].[LastDay] as [LastDay],      [$Table].[WeekOffset] as [WeekOffset],      [$Table].[MonthOffset] as [MonthOffset],      [$Table].[Quantity] as [Quantity],      [$Table].[SaleType] as [SaleType],      [$Table].[Delta] as [Delta]  from [OUTPUT].[ForecastSnapshots] as [$Table]</t>
  </si>
  <si>
    <t>WITH CTE AS (  SELECT --invoice records        i.SO_LINE_ID     ,cf.[Month Sort] AS Period        --,t.LOT_NUMBER     ,[ACCTD_USD]        ,SUM([ACCTD_USD]*ISNULL(Scalar,1.0)) AS Sales        ,SUM(CASE WHEN ISNULL([GLUnitCOGS],0) &lt;&gt; 0 THEN [GLUnitCOGS] ELSE ISNULL(LookupUnitCOGS,0) END*ISNULL(Scalar,1.0)*[QTY_INVOICED]) AS COGS  FROM Oracle.Invoice i      LEFT JOIN dbo.DimCustomerMaster c ON i.ACCT_NUM = c.CustomerKey       LEFT JOIN dbo.DimProductMaster p ON i.SKU = p.ProductKey      LEFT JOIN dbo.DimLocation l ON i.WH_CODE = l.LocationKey      LEFT JOIN dbo.DimCalendarFiscal cf ON i.GL_DATE = cf.DateKey      LEFT JOIN Dim.[Geography] g ON UPPER(ISNULL(CASE WHEN i.[SHIP_TO_POSTAL_CODE] LIKE '%-%' OR LEN(i.[SHIP_TO_POSTAL_CODE]) &gt;= 9 THEN LEFT(i.[SHIP_TO_POSTAL_CODE],5) ELSE i.[SHIP_TO_POSTAL_CODE] END,'MISSING')) = g.PostalCode AND UPPER(ISNULL(i.[SHIP_TO_COUNTRY],'MISSING')) = g.COuntry      LEFT JOIN dbo.DimDemandClass dc ON ISNULL(i.DEM_CLASS,c.DEMAND_CLASS_CODE) = dc.DemandClassKey      LEFT JOIN xref.RevenueTypeOverride rt ON i.GL_REVENUE_DISTRIBUTION = rt.AccountCombo      LEFT JOIN dbo.DimRevenueType r ON CASE WHEN rt.RevenueKey IS NULL THEN i.REVENUE_TYPE ELSE rt.RevenueKey END = r.RevenueKey      LEFT JOIN xref.StandardMargin cm ON i.ID = cm.ID      LEFT JOIN xref.COGSLookup cogs ON cogs.TRX_NUMBER = i.TRX_NUMBER AND cogs.SKU = i.SKU      LEFT JOIN dbo.FactMAPP map ON p.ProductKey = map.SKU AND dc.DemandClassKey = map.DemandClass AND cf.DateKey BETWEEN map.StartDate AND ISNULL(map.EndDate,'9999-12-31')      LEFT JOIN dbo.FactUnitPrice up ON i.ORDER_NUM = up.ORDER_NUM AND i.SO_LINE_NUM = up.SO_LINE_NUM AND i.GL_DATE = up.LastGLDate      LEFT JOIN (SELECT ORD_LINE_ID AS SO_LINE_ID, LOT_NUMBER, 1.0/COUNT(*) OVER (PARTITION BY ORD_LINE_ID) AS Scalar FROM Oracle.Trips) t ON i.SO_LINE_ID = CAST(CAST(t.SO_LINE_ID AS INT) AS NVARCHAR(25))  WHERE i.CurrentRecord = 1       AND Year &gt;= 2023      AND REPORTING_REVENUE_TYPE &lt;&gt; 'ZTAX'      AND MakeBuy = 'Make'    AND [Part Type] = 'FINISHED GOODS'      AND r.RevenueID &lt;&gt; 5 --invoiced freight  GROUP BY i.SO_LINE_ID, cf.[Month Sort], [ACCTD_USD]      --,t.LOT_NUMBER  --ORDER BY cf.[Month Sort]  )  SELECT TOP 1000 * FROM CTE WHERE ABS(ACCTD_USD - Sales) &gt; .01</t>
  </si>
  <si>
    <t>SELECT [Month Sort], SUM([ACCTD_USD]) AS Sales      ,SUM(ISNULL(sm.[COOP],0)) AS [COOP]      ,SUM(ISNULL(sm.[COOP],0))/ SUM([ACCTD_USD]) AS [COOP%]      --,sg.COOP AS [COOP% Lookup]      ,SUM(ISNULL(sm.[Freight Allowance],0)) AS [Freight Allowance]      ,SUM(ISNULL(sm.[CASH DISCOUNTS],0)) AS [CASH DISCOUNTS]      ,SUM(ISNULL(sm.[Markdown],0)) AS [Markdown]      ,SUM(ISNULL(sm.[Other],0)) AS [Other]      ,SUM(ISNULL(sm.[DIF RETURNS],0)) AS [DIF Returns]      ,SUM(ISNULL(sm.[SURCHARGE],0)) AS SURCHARGE      ,SUM(ISNULL(sm.[COMMISSION],0)) AS COMMISSION      ,SUM(ISNULL(sm.[ROYALTY],0)) AS ROYALTY   FROM Operations.Oracle.Invoice i WITH (NOLOCK)    LEFT JOIn Operations.xref.StandardMargin sm WITH (NOLOCK) ON i.ID = sm.ID    LEFT JOIN Operations.dbo.DimCalendarFiscal cf ON i.GL_DATE = cf.DateKey    LEFT JOIN Operations.dbo.DimRevenueType r ON i.REVENUE_TYPE = r.RevenueKey    LEFT JOIN Operations.dbo.DimCustomerMaster c ON i.ACCT_NUM = c.CustomerKey     LEFT JOIN Operations.dbo.DimDemandClass dc ON ISNULL(i.DEM_CLASS,c.DEMAND_CLASS_CODE) = dc.DemandClassKey    LEFT JOIN Operations.xref.SalesGridByCustomer sg ON sg.[Demand Class Code] = dc.DemandClassKey AND ISNULL(sg.[Account Number],'') = ISNULL(i.[ACCT_NUM],'') AND YEAR(cf.DateKey) = ISNULL(sg.Year,YEAR(cf.DateKey)) AND MONTH(cf.Month) = ISNULL(sg.Month,MONTH(cf.Month))   WHERE i.CurrentRecord = 1 AND DateKey &gt;= '2023-01-01' --AND ACCT_NUM = '1000189'     AND CASE  WHEN r.RevenueKey LIKE 'ZTAX%' THEN 'ZTAX'       WHEN INV_DESCRIPTION LIKE '%FRT%MBS%' THEN 'FRTMBS'       WHEN INV_DESCRIPTION LIKE 'S2C DSF%' THEN 'DSF'       WHEN i.SKU = 'ZFRT' AND GL_REVENUE_DISTRIBUTION NOT LIKE '%3300%' THEN 'ZFRT'       WHEN GL_REVENUE_DISTRIBUTION LIKE '%3300%' THEN 'INVFRT'       WHEN ACCT_NAME = 'S2C: KOHLS.COM (PREPAID)' AND REVENUE_TYPE ='S2C_ADJ_OTHER' THEN 'PPDFRT'      ELSE r.RevenueKey      END NOT IN ('ZTAX', 'DSF', 'ZFRT','INVFRT')     AND (i.GL_REVENUE_DISTRIBUTION LIKE '%3000%' OR i.GL_REVENUE_DISTRIBUTION LIKE '%3200%' OR i.GL_REVENUE_DISTRIBUTION LIKE '%3250%') --  OR i.GL_REVENUE_DISTRIBUTION LIKE '%3300%')   GROUP BY [Month Sort]--,sg.COOP   ORDER BY [Month Sort]</t>
  </si>
  <si>
    <t>select [$Table].[LocationID] as [LocationID],      [$Table].[MachineID] as [MachineID],      [$Table].[ProductID] as [ProductID],      [$Table].[DateID] as [DateID],      [$Table].[SaveDate] as [SaveDate],      [$Table].[TEST_NUMBER] as [TEST_NUMBER],      [$Table].[CHECK_NUMBER] as [CHECK_NUMBER],      [$Table].[Test] as [Test],      [$Table].[CHECK_VALUE] as [CHECK_VALUE],      [$Table].[INSPECTOR] as [INSPECTOR],      [$Table].[RESULTS_COMMENTS] as [RESULTS_COMMENTS]  from [Fact].[ChecklistQA] as [$Table]</t>
  </si>
  <si>
    <t>SELECT --invoice records     cf.[Month Sort] AS Period     ,p.ProductKey     ,t.LOT_NUMBER     ,RIGHT(t.LOT_NUMBER,3) AS Location     ,SUM([ACCTD_USD]) AS Sales     ,SUM(CASE WHEN ISNULL([GLUnitCOGS],0) &lt;&gt; 0 THEN [GLUnitCOGS] ELSE ISNULL(LookupUnitCOGS,0) END*[QTY_INVOICED]) AS COGS  FROM Oracle.Invoice i   LEFT JOIN dbo.DimCustomerMaster c ON i.ACCT_NUM = c.CustomerKey    LEFT JOIN dbo.DimLocation l ON i.WH_CODE = l.LocationKey   LEFT JOIN dbo.DimCalendarFiscal cf ON i.GL_DATE = cf.DateKey   LEFT JOIN Dim.[Geography] g ON UPPER(ISNULL(CASE WHEN i.[SHIP_TO_POSTAL_CODE] LIKE '%-%' OR LEN(i.[SHIP_TO_POSTAL_CODE]) &gt;= 9 THEN LEFT(i.[SHIP_TO_POSTAL_CODE],5) ELSE i.[SHIP_TO_POSTAL_CODE] END,'MISSING')) = g.PostalCode AND UPPER(ISNULL(i.[SHIP_TO_COUNTRY],'MISSING')) = g.COuntry   LEFT JOIN dbo.DimDemandClass dc ON ISNULL(i.DEM_CLASS,c.DEMAND_CLASS_CODE) = dc.DemandClassKey   LEFT JOIN xref.RevenueTypeOverride rt ON i.GL_REVENUE_DISTRIBUTION = rt.AccountCombo   LEFT JOIN dbo.DimRevenueType r ON CASE WHEN rt.RevenueKey IS NULL THEN i.REVENUE_TYPE ELSE rt.RevenueKey END = r.RevenueKey   LEFT JOIN xref.StandardMargin cm ON i.ID = cm.ID   LEFT JOIN xref.COGSLookup cogs ON cogs.TRX_NUMBER = i.TRX_NUMBER AND cogs.SKU = i.SKU   LEFT JOIN dbo.FactUnitPrice up ON i.ORDER_NUM = up.ORDER_NUM AND i.SO_LINE_NUM = up.SO_LINE_NUM AND i.GL_DATE = up.LastGLDate   LEFT JOIN (SELECT DISTINCT TRX_NUMBER, LOT_NUMBER FROM Oracle.Trips) t ON i.TRX_NUMBER = CAST(CAST(t.TRX_NUMBER AS INT) AS NVARCHAR(25))   LEFT JOIN dbo.DimProductMaster p ON i.SKU = p.ProductKey   LEFT JOIN dbo.FactMAPP map ON p.ProductKey = map.SKU AND dc.DemandClassKey = map.DemandClass AND cf.DateKey BETWEEN map.StartDate AND ISNULL(map.EndDate,'9999-12-31')   --LEFT JOIN Oracle.ORG_ORGANIZATION_DEFINITIONS org ON org.ORGANIZATION_CODE = l.LocationKey AND org.CurrentRecord = 1   --LEFT JOIN Oracle.INV_MTL_SYSTEM_ITEMS_B msi ON msi.Segment1 = pm.ProductKey AND msi.ORGANIZATION_ID = org.ORGANIZATION_ID AND msi.CurrentRecord = 1   --LEFT JOIN Oracle.MTL_LOT_NUMBERS ln ON t.LOT_NUMBER = ln.LOT_NUMBER AND ln.INVENOTRY_ITEM_ID = msi.INVENTORY_ITEM_ID AND ln.ORGANIZATION_ID = msi.ORGANIZATION_ID  WHERE i.CurrentRecord = 1    AND Year &gt;= 2023   AND REPORTING_REVENUE_TYPE &lt;&gt; 'ZTAX'   AND MakeBuy = 'Make' AND [Part Type] = 'FINISHED GOODS'   AND r.RevenueID &lt;&gt; 5 --invoiced freight  GROUP BY cf.[Month Sort]   ,t.LOT_NUMBER   ,p.ProductKey   ,RIGHT(t.LOT_NUMBER,3)  ORDER BY cf.[Month Sort]</t>
  </si>
  <si>
    <t>SELECT --invoice records     -- i.[ORDER_NUM]     --,i.[SO_LINE_NUM] AS ORDER_LINE     --,AR_TYPE     --,INV_DESCRIPTION     --,CUST_PO_NUM     --,ISNULL(r.RevenueID,0) AS RevenueID     --,SUBSTRING(GL_REVENUE_DISTRIBUTION,11,4) AS AccountID     --,ISNULL(c.CustomerID,0) AS CustomerID     --,ISNULL(g.GeographyID,0)  AS GeographyID     --,ISNULL(p.ProductID,0) AS ProductID     --,ISNULL(l.LocationID,0) AS LocationID     --,ISNULL(dc.DemandClassID,0) AS DemandClassID     --,ISNULL(cf.DateID,0) AS DateID     cf.[Month Sort] AS Period     --,CAST(cf.DateKey AS DATETIME) AS DateKey     --,CAST(up.UnitPrice*100 AS INT) AS UnitPriceID     --,CAST([GLUnitCOGS]*100 AS INT) AS UnitCOGSID     ,t.LOT_NUMBER --RIGHT(CAST(t.LOT_NUMBER AS VARCHAR(25)),3) AS ManufactureLocation     ,SUM([ACCTD_USD]) AS Sales     ,SUM(CASE WHEN ISNULL([GLUnitCOGS],0) &lt;&gt; 0 THEN [GLUnitCOGS] ELSE ISNULL(LookupUnitCOGS,0) END*[QTY_INVOICED]) AS COGS     --,SUM(CASE WHEN ISNULL([GLUnitMaterial],0) &lt;&gt; 0 THEN [GLUnitMaterial] ELSE ISNULL(LookupUnitMaterial,0) END*[QTY_INVOICED]) AS MaterialCost     --,SUM(CASE WHEN ISNULL([GLUnitMaterialOH],0) &lt;&gt; 0 THEN [GLUnitMaterialOH] ELSE ISNULL(LookupUnitMaterialOH,0) END*[QTY_INVOICED]) AS MaterialOHCost     --,SUM(CASE WHEN ISNULL([GLUnitResourceCost],0) &lt;&gt; 0 THEN [GLUnitResourceCost] ELSE ISNULL(LookupUnitResourceCost,0) END*[QTY_INVOICED]) AS ResourceCost     --,SUM(CASE WHEN ISNULL([GLUnitOutsideProcessing],0) &lt;&gt; 0 THEN [GLUnitOutsideProcessing] ELSE ISNULL(LookupUnitOutsideProcessing,0) END*[QTY_INVOICED]) AS OutsideProcessingCost     --,SUM(CASE WHEN ISNULL([GLUnitOverhead],0) &lt;&gt; 0 THEN [GLUnitOverhead] ELSE ISNULL(LookupUnitOverhead,0) END*[QTY_INVOICED]) AS OverheadCost     --,SUM([QTY_INVOICED]) AS QTY     --,SUM(ISNULL([COOP],0)) AS [COOP]     --,SUM(ISNULL([DIF RETURNS],0)) AS [DIF RETURNS]     --,SUM(ISNULL([Invoiced Freight],0)) AS [Invoiced Freight]     --,SUM(ISNULL([Freight Allowance],0)) AS [Frieght Allowance]     --,SUM(ISNULL([Cash Discounts],0)) AS [Cash Discounts]     --,SUM(ISNULL([Markdown],0)) AS [Markdown]     --,SUM(ISNULL([Other],0)) AS [Other]     --,SUM(ISNULL([FREIGHT OUT],0)) AS [FREIGHT OUT]     --,SUM(ISNULL([ROYALTY],0)) AS [ROYALTY]     --,SUM(ISNULL([SURCHARGE],0)) AS [SURCHARGE]     --,SUM(ISNULL([COMMISSION],0)) AS [COMMISSION]  FROM Oracle.Invoice i   LEFT JOIN dbo.DimCustomerMaster c ON i.ACCT_NUM = c.CustomerKey    LEFT JOIN dbo.DimProductMaster p ON i.SKU = p.ProductKey   LEFT JOIN dbo.DimLocation l ON i.WH_CODE = l.LocationKey   LEFT JOIN dbo.DimCalendarFiscal cf ON i.GL_DATE = cf.DateKey   LEFT JOIN Dim.[Geography] g ON UPPER(ISNULL(CASE WHEN i.[SHIP_TO_POSTAL_CODE] LIKE '%-%' OR LEN(i.[SHIP_TO_POSTAL_CODE]) &gt;= 9 THEN LEFT(i.[SHIP_TO_POSTAL_CODE],5) ELSE i.[SHIP_TO_POSTAL_CODE] END,'MISSING')) = g.PostalCode AND UPPER(ISNULL(i.[SHIP_TO_COUNTRY],'MISSING')) = g.COuntry   LEFT JOIN dbo.DimDemandClass dc ON ISNULL(i.DEM_CLASS,c.DEMAND_CLASS_CODE) = dc.DemandClassKey   LEFT JOIN xref.RevenueTypeOverride rt ON i.GL_REVENUE_DISTRIBUTION = rt.AccountCombo   LEFT JOIN dbo.DimRevenueType r ON CASE WHEN rt.RevenueKey IS NULL THEN i.REVENUE_TYPE ELSE rt.RevenueKey END = r.RevenueKey   LEFT JOIN xref.StandardMargin cm ON i.ID = cm.ID   LEFT JOIN xref.COGSLookup cogs ON cogs.TRX_NUMBER = i.TRX_NUMBER AND cogs.SKU = i.SKU   LEFT JOIN dbo.FactMAPP map ON p.ProductKey = map.SKU AND dc.DemandClassKey = map.DemandClass AND cf.DateKey BETWEEN map.StartDate AND ISNULL(map.EndDate,'9999-12-31')   LEFT JOIN dbo.FactUnitPrice up ON i.ORDER_NUM = up.ORDER_NUM AND i.SO_LINE_NUM = up.SO_LINE_NUM AND i.GL_DATE = up.LastGLDate   LEFT JOIN (SELECT DISTINCT TRX_NUMBER, LOT_NUMBER FROM Oracle.Trips) t ON i.TRX_NUMBER = CAST(t.TRX_NUMBER AS VARCHAR(25))  WHERE i.CurrentRecord = 1    AND Year &gt;= 2023   AND REPORTING_REVENUE_TYPE &lt;&gt; 'ZTAX'   AND MakeBuy = 'Make' AND [Part Type] = 'FINISHED GOODS'   AND r.RevenueID &lt;&gt; 5 --invoiced freight  GROUP BY cf.[Month Sort]   ,t.LOT_NUMBER --RIGHT(CAST(t.LOT_NUMBER AS VARCHAR(25)),3)     --    i.[ORDER_NUM]     --,i.[SO_LINE_NUM]     --,AR_TYPE     --,INV_DESCRIPTION     --,CUST_PO_NUM     --,ISNULL(r.RevenueID,0)     --,SUBSTRING(GL_REVENUE_DISTRIBUTION,11,4)     --,ISNULL(c.CustomerID,0)     --,ISNULL(g.GeographyID,0)     --,ISNULL(p.ProductID,0)     --,ISNULL(l.LocationID,0)     --,ISNULL(dc.DemandClassID,0)     --,ISNULL(cf.DateID,0)     --,cf.DateKey     --,CAST(up.UnitPrice*100 AS INT)     --,CAST([GLUnitCOGS]*100 AS INT)  ORDER BY cf.[Month Sort]</t>
  </si>
  <si>
    <t>SELECT --invoice records     cf.[Month Sort] AS Period     ,t.LOT_NUMBER     ,RIGHT(t.LOT_NUMBER,3) AS Location     ,SUM([ACCTD_USD]) AS Sales     ,SUM(CASE WHEN ISNULL([GLUnitCOGS],0) &lt;&gt; 0 THEN [GLUnitCOGS] ELSE ISNULL(LookupUnitCOGS,0) END*[QTY_INVOICED]) AS COGS  FROM Oracle.Invoice i   LEFT JOIN dbo.DimCustomerMaster c ON i.ACCT_NUM = c.CustomerKey    LEFT JOIN dbo.DimLocation l ON i.WH_CODE = l.LocationKey   LEFT JOIN dbo.DimCalendarFiscal cf ON i.GL_DATE = cf.DateKey   LEFT JOIN Dim.[Geography] g ON UPPER(ISNULL(CASE WHEN i.[SHIP_TO_POSTAL_CODE] LIKE '%-%' OR LEN(i.[SHIP_TO_POSTAL_CODE]) &gt;= 9 THEN LEFT(i.[SHIP_TO_POSTAL_CODE],5) ELSE i.[SHIP_TO_POSTAL_CODE] END,'MISSING')) = g.PostalCode AND UPPER(ISNULL(i.[SHIP_TO_COUNTRY],'MISSING')) = g.COuntry   LEFT JOIN dbo.DimDemandClass dc ON ISNULL(i.DEM_CLASS,c.DEMAND_CLASS_CODE) = dc.DemandClassKey   LEFT JOIN xref.RevenueTypeOverride rt ON i.GL_REVENUE_DISTRIBUTION = rt.AccountCombo   LEFT JOIN dbo.DimRevenueType r ON CASE WHEN rt.RevenueKey IS NULL THEN i.REVENUE_TYPE ELSE rt.RevenueKey END = r.RevenueKey   LEFT JOIN xref.StandardMargin cm ON i.ID = cm.ID   LEFT JOIN xref.COGSLookup cogs ON cogs.TRX_NUMBER = i.TRX_NUMBER AND cogs.SKU = i.SKU   LEFT JOIN dbo.FactUnitPrice up ON i.ORDER_NUM = up.ORDER_NUM AND i.SO_LINE_NUM = up.SO_LINE_NUM AND i.GL_DATE = up.LastGLDate   LEFT JOIN (SELECT DISTINCT TRX_NUMBER, LOT_NUMBER FROM Oracle.Trips) t ON i.TRX_NUMBER = CAST(CAST(t.TRX_NUMBER AS INT) AS NVARCHAR(25))   LEFT JOIN dbo.DimProductMaster p ON i.SKU = p.ProductKey   LEFT JOIN dbo.FactMAPP map ON p.ProductKey = map.SKU AND dc.DemandClassKey = map.DemandClass AND cf.DateKey BETWEEN map.StartDate AND ISNULL(map.EndDate,'9999-12-31')   --LEFT JOIN Oracle.ORG_ORGANIZATION_DEFINITIONS org ON org.ORGANIZATION_CODE = l.LocationKey AND org.CurrentRecord = 1   --LEFT JOIN Oracle.INV_MTL_SYSTEM_ITEMS_B msi ON msi.Segment1 = pm.ProductKey AND msi.ORGANIZATION_ID = org.ORGANIZATION_ID AND msi.CurrentRecord = 1   --LEFT JOIN Oracle.MTL_LOT_NUMBERS ln ON t.LOT_NUMBER = ln.LOT_NUMBER AND ln.INVENOTRY_ITEM_ID = msi.INVENTORY_ITEM_ID AND ln.ORGANIZATION_ID = msi.ORGANIZATION_ID  WHERE i.CurrentRecord = 1    AND Year &gt;= 2023   AND REPORTING_REVENUE_TYPE &lt;&gt; 'ZTAX'   AND MakeBuy = 'Make' AND [Part Type] = 'FINISHED GOODS'   AND r.RevenueID &lt;&gt; 5 --invoiced freight  GROUP BY cf.[Month Sort]   ,t.LOT_NUMBER   ,RIGHT(t.LOT_NUMBER,3)  ORDER BY cf.[Month Sort]</t>
  </si>
  <si>
    <t>SELECT --invoice records     -- i.[ORDER_NUM]     --,i.[SO_LINE_NUM] AS ORDER_LINE     --,AR_TYPE     --,INV_DESCRIPTION     --,CUST_PO_NUM     --,ISNULL(r.RevenueID,0) AS RevenueID     --,SUBSTRING(GL_REVENUE_DISTRIBUTION,11,4) AS AccountID     --,ISNULL(c.CustomerID,0) AS CustomerID     --,ISNULL(g.GeographyID,0)  AS GeographyID     --,ISNULL(p.ProductID,0) AS ProductID     --,ISNULL(l.LocationID,0) AS LocationID     --,ISNULL(dc.DemandClassID,0) AS DemandClassID     --,ISNULL(cf.DateID,0) AS DateID     cf.[Month Sort] AS Period     --,CAST(cf.DateKey AS DATETIME) AS DateKey     --,CAST(up.UnitPrice*100 AS INT) AS UnitPriceID     --,CAST([GLUnitCOGS]*100 AS INT) AS UnitCOGSID     ,RIGHT(CAST(t.LOT_NUMBER AS VARCHAR(25)),3) AS ManufactureLocation     ,SUM([ACCTD_USD]) AS Sales     ,SUM(CASE WHEN ISNULL([GLUnitCOGS],0) &lt;&gt; 0 THEN [GLUnitCOGS] ELSE ISNULL(LookupUnitCOGS,0) END*[QTY_INVOICED]) AS COGS     --,SUM(CASE WHEN ISNULL([GLUnitMaterial],0) &lt;&gt; 0 THEN [GLUnitMaterial] ELSE ISNULL(LookupUnitMaterial,0) END*[QTY_INVOICED]) AS MaterialCost     --,SUM(CASE WHEN ISNULL([GLUnitMaterialOH],0) &lt;&gt; 0 THEN [GLUnitMaterialOH] ELSE ISNULL(LookupUnitMaterialOH,0) END*[QTY_INVOICED]) AS MaterialOHCost     --,SUM(CASE WHEN ISNULL([GLUnitResourceCost],0) &lt;&gt; 0 THEN [GLUnitResourceCost] ELSE ISNULL(LookupUnitResourceCost,0) END*[QTY_INVOICED]) AS ResourceCost     --,SUM(CASE WHEN ISNULL([GLUnitOutsideProcessing],0) &lt;&gt; 0 THEN [GLUnitOutsideProcessing] ELSE ISNULL(LookupUnitOutsideProcessing,0) END*[QTY_INVOICED]) AS OutsideProcessingCost     --,SUM(CASE WHEN ISNULL([GLUnitOverhead],0) &lt;&gt; 0 THEN [GLUnitOverhead] ELSE ISNULL(LookupUnitOverhead,0) END*[QTY_INVOICED]) AS OverheadCost     --,SUM([QTY_INVOICED]) AS QTY     --,SUM(ISNULL([COOP],0)) AS [COOP]     --,SUM(ISNULL([DIF RETURNS],0)) AS [DIF RETURNS]     --,SUM(ISNULL([Invoiced Freight],0)) AS [Invoiced Freight]     --,SUM(ISNULL([Freight Allowance],0)) AS [Frieght Allowance]     --,SUM(ISNULL([Cash Discounts],0)) AS [Cash Discounts]     --,SUM(ISNULL([Markdown],0)) AS [Markdown]     --,SUM(ISNULL([Other],0)) AS [Other]     --,SUM(ISNULL([FREIGHT OUT],0)) AS [FREIGHT OUT]     --,SUM(ISNULL([ROYALTY],0)) AS [ROYALTY]     --,SUM(ISNULL([SURCHARGE],0)) AS [SURCHARGE]     --,SUM(ISNULL([COMMISSION],0)) AS [COMMISSION]  FROM Oracle.Invoice i   LEFT JOIN dbo.DimCustomerMaster c ON i.ACCT_NUM = c.CustomerKey    LEFT JOIN dbo.DimProductMaster p ON i.SKU = p.ProductKey   LEFT JOIN dbo.DimLocation l ON i.WH_CODE = l.LocationKey   LEFT JOIN dbo.DimCalendarFiscal cf ON i.GL_DATE = cf.DateKey   LEFT JOIN Dim.[Geography] g ON UPPER(ISNULL(CASE WHEN i.[SHIP_TO_POSTAL_CODE] LIKE '%-%' OR LEN(i.[SHIP_TO_POSTAL_CODE]) &gt;= 9 THEN LEFT(i.[SHIP_TO_POSTAL_CODE],5) ELSE i.[SHIP_TO_POSTAL_CODE] END,'MISSING')) = g.PostalCode AND UPPER(ISNULL(i.[SHIP_TO_COUNTRY],'MISSING')) = g.COuntry   LEFT JOIN dbo.DimDemandClass dc ON ISNULL(i.DEM_CLASS,c.DEMAND_CLASS_CODE) = dc.DemandClassKey   LEFT JOIN xref.RevenueTypeOverride rt ON i.GL_REVENUE_DISTRIBUTION = rt.AccountCombo   LEFT JOIN dbo.DimRevenueType r ON CASE WHEN rt.RevenueKey IS NULL THEN i.REVENUE_TYPE ELSE rt.RevenueKey END = r.RevenueKey   LEFT JOIN xref.StandardMargin cm ON i.ID = cm.ID   LEFT JOIN xref.COGSLookup cogs ON cogs.TRX_NUMBER = i.TRX_NUMBER AND cogs.SKU = i.SKU   LEFT JOIN dbo.FactMAPP map ON p.ProductKey = map.SKU AND dc.DemandClassKey = map.DemandClass AND cf.DateKey BETWEEN map.StartDate AND ISNULL(map.EndDate,'9999-12-31')   LEFT JOIN dbo.FactUnitPrice up ON i.ORDER_NUM = up.ORDER_NUM AND i.SO_LINE_NUM = up.SO_LINE_NUM AND i.GL_DATE = up.LastGLDate   LEFT JOIN (SELECT DISTINCT TRX_NUMBER, LOT_NUMBER FROM Oracle.Trips) t ON i.TRX_NUMBER = CAST(t.TRX_NUMBER AS VARCHAR(25))  WHERE i.CurrentRecord = 1    AND Year &gt;= 2023   AND REPORTING_REVENUE_TYPE &lt;&gt; 'ZTAX'   AND MakeBuy = 'Make' AND [Part Type] = 'FINISHED GOODS'   AND r.RevenueID &lt;&gt; 5 --invoiced freight  GROUP BY cf.[Month Sort]   ,RIGHT(CAST(t.LOT_NUMBER AS VARCHAR(25)),3)     --    i.[ORDER_NUM]     --,i.[SO_LINE_NUM]     --,AR_TYPE     --,INV_DESCRIPTION     --,CUST_PO_NUM     --,ISNULL(r.RevenueID,0)     --,SUBSTRING(GL_REVENUE_DISTRIBUTION,11,4)     --,ISNULL(c.CustomerID,0)     --,ISNULL(g.GeographyID,0)     --,ISNULL(p.ProductID,0)     --,ISNULL(l.LocationID,0)     --,ISNULL(dc.DemandClassID,0)     --,ISNULL(cf.DateID,0)     --,cf.DateKey     --,CAST(up.UnitPrice*100 AS INT)     --,CAST([GLUnitCOGS]*100 AS INT)  ORDER BY cf.[Month Sort]</t>
  </si>
  <si>
    <t>INSERT INTO #DavinciSales   SELECT *    FROM OPENQUERY(PROD,'   select rctla.Customer_TRX_LINE_ID, rcta.Term_ID   FROM    ra_customer_trx_all rcta,    ra_customer_trx_lines_all rctla,    ra_terms term   WHERE    rcta.customer_trx_id = rctla.customer_trx_id    AND rcta.org_id=83    AND rcta.term_id = term.term_id    AND term.description LIKE ''%Davinci%''    --AND (rctla.creation_date&gt;sysdate-7 OR rctla.last_update_date&gt;sysdate-7)   ')</t>
  </si>
  <si>
    <t>INSERT INTO dbo.FactPBISalesOrders SELECT * FROM Fact.PBISalesOrders WHERE DateKey &gt;= CAST(DATEADD(MONTH,-3,GETDATE()) AS DATE)</t>
  </si>
  <si>
    <t>INSERT INTO #Account (       [CODE_COMBINATION_ID]      ,[LAST_UPDATE_DATE]      ,[LAST_UPDATED_BY]      ,[CHART_OF_ACCOUNTS_ID]      ,[DETAIL_POSTING_ALLOWED_FLAG]      ,[DETAIL_BUDGETING_ALLOWED_FLAG]      ,[ACCOUNT_TYPE]      ,[ENABLED_FLAG]      ,[SUMMARY_FLAG]      ,[SEGMENT1]      ,[SEGMENT2]      ,[SEGMENT3]      ,[SEGMENT4]      ,[SEGMENT5]      ,[SEGMENT6]      ,[SEGMENT7]      ,[SEGMENT8]      ,[SEGMENT9]      ,[SEGMENT10]      ,[SEGMENT11]      ,[SEGMENT12]      ,[SEGMENT13]      ,[SEGMENT14]      ,[SEGMENT15]      ,[SEGMENT16]      ,[SEGMENT17]      ,[SEGMENT18]      ,[SEGMENT19]      ,[SEGMENT20]      ,[SEGMENT21]      ,[SEGMENT22]      ,[SEGMENT23]      ,[SEGMENT24]      ,[SEGMENT25]      ,[SEGMENT26]      ,[SEGMENT27]      ,[SEGMENT28]      ,[SEGMENT29]      ,[SEGMENT30]      ,[DESCRIPTION]      ,[TEMPLATE_ID]      ,[ALLOCATION_CREATE_FLAG]      ,[START_DATE_ACTIVE]      ,[END_DATE_ACTIVE]      ,[ATTRIBUTE1]      ,[ATTRIBUTE2]      ,[ATTRIBUTE3]      ,[ATTRIBUTE4]      ,[ATTRIBUTE5]      ,[ATTRIBUTE6]      ,[ATTRIBUTE7]      ,[ATTRIBUTE8]      ,[ATTRIBUTE9]      ,[ATTRIBUTE10]      ,[CONTEXT]      ,[SEGMENT_ATTRIBUTE1]      ,[SEGMENT_ATTRIBUTE2]      ,[SEGMENT_ATTRIBUTE3]      ,[SEGMENT_ATTRIBUTE4]      ,[SEGMENT_ATTRIBUTE5]      ,[SEGMENT_ATTRIBUTE6]      ,[SEGMENT_ATTRIBUTE7]      ,[SEGMENT_ATTRIBUTE8]      ,[SEGMENT_ATTRIBUTE9]      ,[SEGMENT_ATTRIBUTE10]      ,[SEGMENT_ATTRIBUTE11]      ,[SEGMENT_ATTRIBUTE12]      ,[SEGMENT_ATTRIBUTE13]      ,[SEGMENT_ATTRIBUTE14]      ,[SEGMENT_ATTRIBUTE15]      ,[SEGMENT_ATTRIBUTE16]      ,[SEGMENT_ATTRIBUTE17]      ,[SEGMENT_ATTRIBUTE18]      ,[SEGMENT_ATTRIBUTE19]      ,[SEGMENT_ATTRIBUTE20]      ,[SEGMENT_ATTRIBUTE21]      ,[SEGMENT_ATTRIBUTE22]      ,[SEGMENT_ATTRIBUTE23]      ,[SEGMENT_ATTRIBUTE24]      ,[SEGMENT_ATTRIBUTE25]      ,[SEGMENT_ATTRIBUTE26]      ,[SEGMENT_ATTRIBUTE27]      ,[SEGMENT_ATTRIBUTE28]      ,[SEGMENT_ATTRIBUTE29]      ,[SEGMENT_ATTRIBUTE30]      ,[SEGMENT_ATTRIBUTE31]      ,[SEGMENT_ATTRIBUTE32]      ,[SEGMENT_ATTRIBUTE33]      ,[SEGMENT_ATTRIBUTE34]      ,[SEGMENT_ATTRIBUTE35]      ,[SEGMENT_ATTRIBUTE36]      ,[SEGMENT_ATTRIBUTE37]      ,[SEGMENT_ATTRIBUTE38]      ,[SEGMENT_ATTRIBUTE39]      ,[SEGMENT_ATTRIBUTE40]      ,[SEGMENT_ATTRIBUTE41]      ,[SEGMENT_ATTRIBUTE42]      ,[REFERENCE1]      ,[REFERENCE2]      ,[REFERENCE3]      ,[REFERENCE4]      ,[REFERENCE5]      ,[JGZZ_RECON_FLAG]      ,[JGZZ_RECON_CONTEXT]      ,[PRESERVE_FLAG]      ,[REFRESH_FLAG]      ,[IGI_BALANCED_BUDGET_FLAG]      ,[COMPANY_COST_CENTER_ORG_ID]      ,[REVALUATION_ID]      ,[LEDGER_SEGMENT]      ,[LEDGER_TYPE_CODE]      ,[ALTERNATE_CODE_COMBINATION_ID]      ,[Fingerprint]   )   SELECT *, 'XXXXXXXXXXX'    FROM OPENQUERY(PROD,    'SELECT DISTINCT        glcc.CODE_COMBINATION_ID      ,glcc.LAST_UPDATE_DATE      ,glcc.LAST_UPDATED_BY      ,glcc.CHART_OF_ACCOUNTS_ID      ,glcc.DETAIL_POSTING_ALLOWED_FLAG      ,glcc.DETAIL_BUDGETING_ALLOWED_FLAG      ,glcc.ACCOUNT_TYPE      ,glcc.ENABLED_FLAG      ,glcc.SUMMARY_FLAG      ,glcc.SEGMENT1      ,glcc.SEGMENT2      ,glcc.SEGMENT3      ,glcc.SEGMENT4      ,glcc.SEGMENT5      ,glcc.SEGMENT6      ,glcc.SEGMENT7      ,glcc.SEGMENT8      ,glcc.SEGMENT9      ,glcc.SEGMENT10      ,glcc.SEGMENT11      ,glcc.SEGMENT12      ,glcc.SEGMENT13      ,glcc.SEGMENT14      ,glcc.SEGMENT15      ,glcc.SEGMENT16      ,glcc.SEGMENT17      ,glcc.SEGMENT18      ,glcc.SEGMENT19      ,glcc.SEGMENT20      ,glcc.SEGMENT21      ,glcc.SEGMENT22      ,glcc.SEGMENT23      ,glcc.SEGMENT24      ,glcc.SEGMENT25      ,glcc.SEGMENT26      ,glcc.SEGMENT27      ,glcc.SEGMENT28      ,glcc.SEGMENT29      ,glcc.SEGMENT30      ,MAX(A4.DESCRIPTION) AS DESCRIPTION      ,glcc.TEMPLATE_ID      ,glcc.ALLOCATION_CREATE_FLAG      ,glcc.START_DATE_ACTIVE      ,glcc.END_DATE_ACTIVE      ,glcc.ATTRIBUTE1      ,glcc.ATTRIBUTE2      ,glcc.ATTRIBUTE3      ,glcc.ATTRIBUTE4      ,glcc.ATTRIBUTE5      ,glcc.ATTRIBUTE6      ,glcc.ATTRIBUTE7      ,glcc.ATTRIBUTE8      ,glcc.ATTRIBUTE9      ,glcc.ATTRIBUTE10      ,glcc.CONTEXT      ,glcc.SEGMENT_ATTRIBUTE1      ,glcc.SEGMENT_ATTRIBUTE2      ,glcc.SEGMENT_ATTRIBUTE3      ,glcc.SEGMENT_ATTRIBUTE4      ,glcc.SEGMENT_ATTRIBUTE5      ,glcc.SEGMENT_ATTRIBUTE6      ,glcc.SEGMENT_ATTRIBUTE7      ,glcc.SEGMENT_ATTRIBUTE8      ,glcc.SEGMENT_ATTRIBUTE9      ,glcc.SEGMENT_ATTRIBUTE10      ,glcc.SEGMENT_ATTRIBUTE11      ,glcc.SEGMENT_ATTRIBUTE12      ,glcc.SEGMENT_ATTRIBUTE13      ,glcc.SEGMENT_ATTRIBUTE14      ,glcc.SEGMENT_ATTRIBUTE15      ,glcc.SEGMENT_ATTRIBUTE16      ,glcc.SEGMENT_ATTRIBUTE17      ,glcc.SEGMENT_ATTRIBUTE18      ,glcc.SEGMENT_ATTRIBUTE19      ,glcc.SEGMENT_ATTRIBUTE20      ,glcc.SEGMENT_ATTRIBUTE21      ,glcc.SEGMENT_ATTRIBUTE22      ,glcc.SEGMENT_ATTRIBUTE23      ,glcc.SEGMENT_ATTRIBUTE24      ,glcc.SEGMENT_ATTRIBUTE25      ,glcc.SEGMENT_ATTRIBUTE26      ,glcc.SEGMENT_ATTRIBUTE27      ,glcc.SEGMENT_ATTRIBUTE28      ,glcc.SEGMENT_ATTRIBUTE29      ,glcc.SEGMENT_ATTRIBUTE30      ,glcc.SEGMENT_ATTRIBUTE31      ,glcc.SEGMENT_ATTRIBUTE32      ,glcc.SEGMENT_ATTRIBUTE33      ,glcc.SEGMENT_ATTRIBUTE34      ,glcc.SEGMENT_ATTRIBUTE35      ,glcc.SEGMENT_ATTRIBUTE36      ,glcc.SEGMENT_ATTRIBUTE37      ,glcc.SEGMENT_ATTRIBUTE38      ,glcc.SEGMENT_ATTRIBUTE39      ,glcc.SEGMENT_ATTRIBUTE40      ,glcc.SEGMENT_ATTRIBUTE41      ,glcc.SEGMENT_ATTRIBUTE42      ,glcc.REFERENCE1      ,glcc.REFERENCE2      ,glcc.REFERENCE3      ,glcc.REFERENCE4      ,glcc.REFERENCE5      ,glcc.JGZZ_RECON_FLAG      ,glcc.JGZZ_RECON_CONTEXT      ,glcc.PRESERVE_FLAG      ,glcc.REFRESH_FLAG      ,glcc.IGI_BALANCED_BUDGET_FLAG      ,glcc.COMPANY_COST_CENTER_ORG_ID      ,glcc.REVALUATION_ID      ,glcc.LEDGER_SEGMENT      ,glcc.LEDGER_TYPE_CODE      ,glcc.ALTERNATE_CODE_COMBINATION_ID   FROM gl.gl_code_combinations glcc,     fnd_flex_values_vl A1,           fnd_flex_values_vl A2,           fnd_flex_values_vl A3,           fnd_flex_values_vl A4,           fnd_flex_values_vl A5,           fnd_flex_values_vl A6,     fnd_flex_values_vl A7   WHERE    a1.flex_value = glcc.segment1           AND a2.flex_value = glcc.segment2           AND a3.flex_value = glcc.segment3           AND a4.flex_value = glcc.segment4           AND a5.flex_value = glcc.segment5           AND a6.flex_value = glcc.segment6     AND a7.flex_value = glcc.segment7     AND a4.flex_value_set_id = 1014870   GROUP BY      glcc.CODE_COMBINATION_ID      ,glcc.LAST_UPDATE_DATE      ,glcc.LAST_UPDATED_BY      ,glcc.CHART_OF_ACCOUNTS_ID      ,glcc.DETAIL_POSTING_ALLOWED_FLAG      ,glcc.DETAIL_BUDGETING_ALLOWED_FLAG      ,glcc.ACCOUNT_TYPE      ,glcc.ENABLED_FLAG      ,glcc.SUMMARY_FLAG      ,glcc.SEGMENT1      ,glcc.SEGMENT2      ,glcc.SEGMENT3      ,glcc.SEGMENT4      ,glcc.SEGMENT5      ,glcc.SEGMENT6      ,glcc.SEGMENT7      ,glcc.SEGMENT8      ,glcc.SEGMENT9      ,glcc.SEGMENT10      ,glcc.SEGMENT11      ,glcc.SEGMENT12      ,glcc.SEGMENT13      ,glcc.SEGMENT14      ,glcc.SEGMENT15      ,glcc.SEGMENT16      ,glcc.SEGMENT17      ,glcc.SEGMENT18      ,glcc.SEGMENT19      ,glcc.SEGMENT20      ,glcc.SEGMENT21      ,glcc.SEGMENT22      ,glcc.SEGMENT23      ,glcc.SEGMENT24      ,glcc.SEGMENT25      ,glcc.SEGMENT26      ,glcc.SEGMENT27      ,glcc.SEGMENT28      ,glcc.SEGMENT29      ,glcc.SEGMENT30      ,glcc.TEMPLATE_ID      ,glcc.ALLOCATION_CREATE_FLAG      ,glcc.START_DATE_ACTIVE      ,glcc.END_DATE_ACTIVE      ,glcc.ATTRIBUTE1      ,glcc.ATTRIBUTE2      ,glcc.ATTRIBUTE3      ,glcc.ATTRIBUTE4      ,glcc.ATTRIBUTE5      ,glcc.ATTRIBUTE6      ,glcc.ATTRIBUTE7      ,glcc.ATTRIBUTE8      ,glcc.ATTRIBUTE9      ,glcc.ATTRIBUTE10      ,glcc.CONTEXT      ,glcc.SEGMENT_ATTRIBUTE1      ,glcc.SEGMENT_ATTRIBUTE2      ,glcc.SEGMENT_ATTRIBUTE3      ,glcc.SEGMENT_ATTRIBUTE4      ,glcc.SEGMENT_ATTRIBUTE5      ,glcc.SEGMENT_ATTRIBUTE6      ,glcc.SEGMENT_ATTRIBUTE7      ,glcc.SEGMENT_ATTRIBUTE8      ,glcc.SEGMENT_ATTRIBUTE9      ,glcc.SEGMENT_ATTRIBUTE10      ,glcc.SEGMENT_ATTRIBUTE11      ,glcc.SEGMENT_ATTRIBUTE12      ,glcc.SEGMENT_ATTRIBUTE13      ,glcc.SEGMENT_ATTRIBUTE14      ,glcc.SEGMENT_ATTRIBUTE15      ,glcc.SEGMENT_ATTRIBUTE16      ,glcc.SEGMENT_ATTRIBUTE17      ,glcc.SEGMENT_ATTRIBUTE18      ,glcc.SEGMENT_ATTRIBUTE19      ,glcc.SEGMENT_ATTRIBUTE20      ,glcc.SEGMENT_ATTRIBUTE21      ,glcc.SEGMENT_ATTRIBUTE22      ,glcc.SEGMENT_ATTRIBUTE23      ,glcc.SEGMENT_ATTRIBUTE24      ,glcc.SEGMENT_ATTRIBUTE25      ,glcc.SEGMENT_ATTRIBUTE26      ,glcc.SEGMENT_ATTRIBUTE27      ,glcc.SEGMENT_ATTRIBUTE28      ,glcc.SEGMENT_ATTRIBUTE29      ,glcc.SEGMENT_ATTRIBUTE30      ,glcc.SEGMENT_ATTRIBUTE31      ,glcc.SEGMENT_ATTRIBUTE32      ,glcc.SEGMENT_ATTRIBUTE33      ,glcc.SEGMENT_ATTRIBUTE34      ,glcc.SEGMENT_ATTRIBUTE35      ,glcc.SEGMENT_ATTRIBUTE36      ,glcc.SEGMENT_ATTRIBUTE37      ,glcc.SEGMENT_ATTRIBUTE38      ,glcc.SEGMENT_ATTRIBUTE39      ,glcc.SEGMENT_ATTRIBUTE40      ,glcc.SEGMENT_ATTRIBUTE41      ,glcc.SEGMENT_ATTRIBUTE42      ,glcc.REFERENCE1      ,glcc.REFERENCE2      ,glcc.REFERENCE3      ,glcc.REFERENCE4      ,glcc.REFERENCE5      ,glcc.JGZZ_RECON_FLAG      ,glcc.JGZZ_RECON_CONTEXT      ,glcc.PRESERVE_FLAG      ,glcc.REFRESH_FLAG      ,glcc.IGI_BALANCED_BUDGET_FLAG      ,glcc.COMPANY_COST_CENTER_ORG_ID      ,glcc.REVALUATION_ID      ,glcc.LEDGER_SEGMENT      ,glcc.LEDGER_TYPE_CODE      ,glcc.ALTERNATE_CODE_COMBINATION_ID   ')</t>
  </si>
  <si>
    <t>WITH GLData AS (    SELECT SHIPMENT_NUMBER, cogs.SKU     , SUM(MATERIAL+MATERIAL_OH+RESOURCE_COST+OUTSIDE_PROCESSING+OVERHEAD) AS COGS     , SUM(MATERIAL) AS Material     , SUM(MATERIAL_OH) AS Material_OH     , SUM(RESOURCE_COST) AS RESOURCE_COST     , SUM(OUTSIDE_PROCESSING) AS OUTSIDE_PROCESSING     , SUM(OVERHEAD) AS OVERHEAD    FROM Oracle.COGSActual cogs     LEFT JOIN dbo.DimCalendarFiscal cf ON CAST(cogs.TRANSACTION_DATE AS DATE) = cf.DateKey    WHERE GL_ACCOUNT LIKE '%4099%' AND TRANSACTION_DATE &gt;= '2019-01-01'       AND cogs.TRANSACTION_TYPE_NAME = 'Sales order issue'     AND cogs.CurrentRecord = 1    GROUP BY SHIPMENT_NUMBER, cogs.SKU   )   --SELECT *    UPDATE cogs    SET GLCogs = gl.COGS    ,GLMaterial = gl.Material    ,GLMAterialOH = gl.Material_OH    ,GLResourceCost = gl.RESOURCE_COST    ,GLOutsideProcessing = gl.OUTSIDE_PROCESSING    ,GLOverhead = gl.OVERHEAD   FROM xref.COGSLookup cogs    INNER JOIN GLData gl ON gl.SHIPMENT_NUMBER = cogs.TRX_NUMBER AND cogs.SKU = gl.SKU   WHERE ABS(GLCogs - gl.COGS) &gt; .01</t>
  </si>
  <si>
    <t>select [$Table].[LaborCategoryID] as [LaborCategoryID],      [$Table].[LaborCategoryName] as [LaborCategoryName]  from [Dim].[LaborCategory] as [$Table]</t>
  </si>
  <si>
    <t>SELECT --invoice records     -- i.[ORDER_NUM]     --,i.[SO_LINE_NUM] AS ORDER_LINE     --,AR_TYPE     --,INV_DESCRIPTION     --,CUST_PO_NUM     --,ISNULL(r.RevenueID,0) AS RevenueID     --,SUBSTRING(GL_REVENUE_DISTRIBUTION,11,4) AS AccountID     --,ISNULL(c.CustomerID,0) AS CustomerID     --,ISNULL(g.GeographyID,0)  AS GeographyID     --,ISNULL(p.ProductID,0) AS ProductID     --,ISNULL(l.LocationID,0) AS LocationID     --,ISNULL(dc.DemandClassID,0) AS DemandClassID     --,ISNULL(cf.DateID,0) AS DateID     cf.[Month Sort] AS Period     --,CAST(cf.DateKey AS DATETIME) AS DateKey     --,CAST(up.UnitPrice*100 AS INT) AS UnitPriceID     --,CAST([GLUnitCOGS]*100 AS INT) AS UnitCOGSID     ,RIGHT(CAST(t.LOT_NUMBER AS VARCHAR(25)),3) AS ManufactureLocation     ,SUM([ACCTD_USD]) AS Sales     ,SUM(CASE WHEN ISNULL([GLUnitCOGS],0) &lt;&gt; 0 THEN [GLUnitCOGS] ELSE ISNULL(LookupUnitCOGS,0) END*[QTY_INVOICED]) AS COGS     --,SUM(CASE WHEN ISNULL([GLUnitMaterial],0) &lt;&gt; 0 THEN [GLUnitMaterial] ELSE ISNULL(LookupUnitMaterial,0) END*[QTY_INVOICED]) AS MaterialCost     --,SUM(CASE WHEN ISNULL([GLUnitMaterialOH],0) &lt;&gt; 0 THEN [GLUnitMaterialOH] ELSE ISNULL(LookupUnitMaterialOH,0) END*[QTY_INVOICED]) AS MaterialOHCost     --,SUM(CASE WHEN ISNULL([GLUnitResourceCost],0) &lt;&gt; 0 THEN [GLUnitResourceCost] ELSE ISNULL(LookupUnitResourceCost,0) END*[QTY_INVOICED]) AS ResourceCost     --,SUM(CASE WHEN ISNULL([GLUnitOutsideProcessing],0) &lt;&gt; 0 THEN [GLUnitOutsideProcessing] ELSE ISNULL(LookupUnitOutsideProcessing,0) END*[QTY_INVOICED]) AS OutsideProcessingCost     --,SUM(CASE WHEN ISNULL([GLUnitOverhead],0) &lt;&gt; 0 THEN [GLUnitOverhead] ELSE ISNULL(LookupUnitOverhead,0) END*[QTY_INVOICED]) AS OverheadCost     --,SUM([QTY_INVOICED]) AS QTY     --,SUM(ISNULL([COOP],0)) AS [COOP]     --,SUM(ISNULL([DIF RETURNS],0)) AS [DIF RETURNS]     --,SUM(ISNULL([Invoiced Freight],0)) AS [Invoiced Freight]     --,SUM(ISNULL([Freight Allowance],0)) AS [Frieght Allowance]     --,SUM(ISNULL([Cash Discounts],0)) AS [Cash Discounts]     --,SUM(ISNULL([Markdown],0)) AS [Markdown]     --,SUM(ISNULL([Other],0)) AS [Other]     --,SUM(ISNULL([FREIGHT OUT],0)) AS [FREIGHT OUT]     --,SUM(ISNULL([ROYALTY],0)) AS [ROYALTY]     --,SUM(ISNULL([SURCHARGE],0)) AS [SURCHARGE]     --,SUM(ISNULL([COMMISSION],0)) AS [COMMISSION]  FROM Oracle.Invoice i   LEFT JOIN dbo.DimCustomerMaster c ON i.ACCT_NUM = c.CustomerKey    LEFT JOIN dbo.DimProductMaster p ON i.SKU = p.ProductKey   LEFT JOIN dbo.DimLocation l ON i.WH_CODE = l.LocationKey   LEFT JOIN dbo.DimCalendarFiscal cf ON i.GL_DATE = cf.DateKey   LEFT JOIN Dim.[Geography] g ON UPPER(ISNULL(CASE WHEN i.[SHIP_TO_POSTAL_CODE] LIKE '%-%' OR LEN(i.[SHIP_TO_POSTAL_CODE]) &gt;= 9 THEN LEFT(i.[SHIP_TO_POSTAL_CODE],5) ELSE i.[SHIP_TO_POSTAL_CODE] END,'MISSING')) = g.PostalCode AND UPPER(ISNULL(i.[SHIP_TO_COUNTRY],'MISSING')) = g.COuntry   LEFT JOIN dbo.DimDemandClass dc ON ISNULL(i.DEM_CLASS,c.DEMAND_CLASS_CODE) = dc.DemandClassKey   LEFT JOIN xref.RevenueTypeOverride rt ON i.GL_REVENUE_DISTRIBUTION = rt.AccountCombo   LEFT JOIN dbo.DimRevenueType r ON CASE WHEN rt.RevenueKey IS NULL THEN i.REVENUE_TYPE ELSE rt.RevenueKey END = r.RevenueKey   LEFT JOIN xref.StandardMargin cm ON i.ID = cm.ID   LEFT JOIN xref.COGSLookup cogs ON cogs.TRX_NUMBER = i.TRX_NUMBER AND cogs.SKU = i.SKU   LEFT JOIN dbo.FactMAPP map ON p.ProductKey = map.SKU AND dc.DemandClassKey = map.DemandClass AND cf.DateKey BETWEEN map.StartDate AND ISNULL(map.EndDate,'9999-12-31')   LEFT JOIN dbo.FactUnitPrice up ON i.ORDER_NUM = up.ORDER_NUM AND i.SO_LINE_NUM = up.SO_LINE_NUM AND i.GL_DATE = up.LastGLDate   LEFT JOIN (SELECT DISTINCT TRX_NUMBER, LOT_NUMBER FROM Oracle.Trips) t ON i.TRX_NUMBER = CAST(CAST(t.TRX_NUMBER AS INT) AS NVARCHAR(25))  WHERE i.CurrentRecord = 1    AND Year &gt;= 2023   AND REPORTING_REVENUE_TYPE &lt;&gt; 'ZTAX'   AND MakeBuy = 'Make' AND [Part Type] = 'FINISHED GOODS'   AND r.RevenueID &lt;&gt; 5 --invoiced freight  GROUP BY cf.[Month Sort]   ,RIGHT(CAST(t.LOT_NUMBER AS VARCHAR(25)),3)     --    i.[ORDER_NUM]     --,i.[SO_LINE_NUM]     --,AR_TYPE     --,INV_DESCRIPTION     --,CUST_PO_NUM     --,ISNULL(r.RevenueID,0)     --,SUBSTRING(GL_REVENUE_DISTRIBUTION,11,4)     --,ISNULL(c.CustomerID,0)     --,ISNULL(g.GeographyID,0)     --,ISNULL(p.ProductID,0)     --,ISNULL(l.LocationID,0)     --,ISNULL(dc.DemandClassID,0)     --,ISNULL(cf.DateID,0)     --,cf.DateKey     --,CAST(up.UnitPrice*100 AS INT)     --,CAST([GLUnitCOGS]*100 AS INT)  ORDER BY cf.[Month Sort]</t>
  </si>
  <si>
    <t>WITH GLData AS (    SELECT SHIPMENT_NUMBER, cogs.SKU, SUM(MATERIAL+MATERIAL_OH+RESOURCE_COST+OUTSIDE_PROCESSING+OVERHEAD) AS COGS     , SUM(MATERIAL) AS Material     , SUM(MATERIAL_OH) AS Material_OH     , SUM(RESOURCE_COST) AS RESOURCE_COST     , SUM(OUTSIDE_PROCESSING) AS OUTSIDE_PROCESSING     , SUM(OVERHEAD) AS OVERHEAD    FROM Oracle.COGSActual cogs     LEFT JOIN dbo.DimCalendarFiscal cf ON CAST(cogs.TRANSACTION_DATE AS DATE) = cf.DateKey    WHERE GL_ACCOUNT LIKE '%4099%' AND TRANSACTION_DATE &gt;= '2019-01-01'     AND cogs.TRANSACTION_TYPE_NAME = 'Sales order issue'     AND cogs.CurrentRecord = 1    GROUP BY SHIPMENT_NUMBER, cogs.SKU   )   , Kits AS (    SELECT DISTINCT  --TOP 10000      i.TRX_NUMBER     --, glData.SKU AS Kit     , i.SKU     , SUM(glData.COGS) OVER (PARTITION BY i.TRX_Number, i.SKU) AS COGSTotal     , SUM(glData.Material) OVER (PARTITION BY i.TRX_Number, i.SKU) AS MaterialTotal     , SUM(glData.Material_OH) OVER (PARTITION BY i.TRX_Number, i.SKU) AS MaterialOHTotal     , SUM(glData.RESOURCE_COST) OVER (PARTITION BY i.TRX_Number, i.SKU) AS ResourceCostTotal     , SUM(glData.OUTSIDE_PROCESSING) OVER (PARTITION BY i.TRX_Number, i.SKU) AS OutsideProcessingTotal     , SUM(glData.OVERHEAD) OVER (PARTITION BY i.TRX_Number, i.SKU) AS OverheadTotal     --, glData.COGS     --*SUM([QTY_INVOICED]) OVER (PARTITION BY TRX_NUMBER) AS COGS, [ITEM_FROZEN_COST]*[QTY_INVOICED] AS DerivedCOGS, CAST(ISNULL(SUM(glData.COGS*i.[QTY_INVOICED]),0) - ISNULL(i.[ITEM_FROZEN_COST]*i.[QTY_INVOICED],0) AS MONEY) AS Variance    FROM (SELECT DISTINCT TRX_NUMBER, SKU FROM Oracle.Invoice i     WHERE i.CurrentRecord = 1       AND i.GL_Date &gt;= '2019-01-01'      --AND i.TRX_NUMBER = '39869077'      AND i.QTY_INVOICED &lt;&gt; 0     ) i --compressed     LEFT JOIN GLData ON GLData.SHIPMENT_NUMBER = i.TRX_NUMBER      INNER JOIN Oracle.BillOfMaterial bom ON bom.PARENT_SKU = i.SKU AND bom.Child_SKU = glData.SKU AND bom.CurrentRecord = 1 AND bom.ITEM_TYPE LIKE '%Finished Goods' AND bom.Level &lt;= 1 --AND GLData.SKU = i.SKU      LEFT JOIN dbo.DimProductMaster pm ON bom.PARENT_SKU = pm.ProductKey AND pm.[Item Type] = 'STEP2 FG KIT'    WHERE glData.SKU &lt;&gt; i.SKU         --GROUP BY i.TRX_NUMBER, glData.SKU, i.SKU, glData.COGS    --ORDER BY i.TRX_Number   )   --SELECT *   UPDATE cogs    SET  GLCogs = gl.COGSTotal    ,GLMaterial = gl.MaterialTotal    ,glMaterialOH = gl.MaterialOHTotal    ,glResourceCost = gl.ResourceCostTotal    ,glOutsideProcessing = gl.OutsideProcessingTotal    ,glOverhead = gl.OverheadTotal   FROM xref.COGSLookup cogs    INNER JOIN Kits gl ON gl.TRX_NUMBER = cogs.TRX_NUMBER AND cogs.SKU = gl.SKU   WHERE ABS(GLCogs - gl.COGSTotal) &gt; .01</t>
  </si>
  <si>
    <t>SELECT --invoice records     -- i.[ORDER_NUM]     --,i.[SO_LINE_NUM] AS ORDER_LINE     --,AR_TYPE     --,INV_DESCRIPTION     --,CUST_PO_NUM     --,ISNULL(r.RevenueID,0) AS RevenueID     --,SUBSTRING(GL_REVENUE_DISTRIBUTION,11,4) AS AccountID     --,ISNULL(c.CustomerID,0) AS CustomerID     --,ISNULL(g.GeographyID,0)  AS GeographyID     --,ISNULL(p.ProductID,0) AS ProductID     --,ISNULL(l.LocationID,0) AS LocationID     --,ISNULL(dc.DemandClassID,0) AS DemandClassID     --,ISNULL(cf.DateID,0) AS DateID     cf.[Month Sort] AS Period     --,CAST(cf.DateKey AS DATETIME) AS DateKey     --,CAST(up.UnitPrice*100 AS INT) AS UnitPriceID     --,CAST([GLUnitCOGS]*100 AS INT) AS UnitCOGSID     ,t.LOT_NUMBER     ,SUM([ACCTD_USD]) AS Sales     ,SUM(CASE WHEN ISNULL([GLUnitCOGS],0) &lt;&gt; 0 THEN [GLUnitCOGS] ELSE ISNULL(LookupUnitCOGS,0) END*[QTY_INVOICED]) AS COGS     --,SUM(CASE WHEN ISNULL([GLUnitMaterial],0) &lt;&gt; 0 THEN [GLUnitMaterial] ELSE ISNULL(LookupUnitMaterial,0) END*[QTY_INVOICED]) AS MaterialCost     --,SUM(CASE WHEN ISNULL([GLUnitMaterialOH],0) &lt;&gt; 0 THEN [GLUnitMaterialOH] ELSE ISNULL(LookupUnitMaterialOH,0) END*[QTY_INVOICED]) AS MaterialOHCost     --,SUM(CASE WHEN ISNULL([GLUnitResourceCost],0) &lt;&gt; 0 THEN [GLUnitResourceCost] ELSE ISNULL(LookupUnitResourceCost,0) END*[QTY_INVOICED]) AS ResourceCost     --,SUM(CASE WHEN ISNULL([GLUnitOutsideProcessing],0) &lt;&gt; 0 THEN [GLUnitOutsideProcessing] ELSE ISNULL(LookupUnitOutsideProcessing,0) END*[QTY_INVOICED]) AS OutsideProcessingCost     --,SUM(CASE WHEN ISNULL([GLUnitOverhead],0) &lt;&gt; 0 THEN [GLUnitOverhead] ELSE ISNULL(LookupUnitOverhead,0) END*[QTY_INVOICED]) AS OverheadCost     --,SUM([QTY_INVOICED]) AS QTY     --,SUM(ISNULL([COOP],0)) AS [COOP]     --,SUM(ISNULL([DIF RETURNS],0)) AS [DIF RETURNS]     --,SUM(ISNULL([Invoiced Freight],0)) AS [Invoiced Freight]     --,SUM(ISNULL([Freight Allowance],0)) AS [Frieght Allowance]     --,SUM(ISNULL([Cash Discounts],0)) AS [Cash Discounts]     --,SUM(ISNULL([Markdown],0)) AS [Markdown]     --,SUM(ISNULL([Other],0)) AS [Other]     --,SUM(ISNULL([FREIGHT OUT],0)) AS [FREIGHT OUT]     --,SUM(ISNULL([ROYALTY],0)) AS [ROYALTY]     --,SUM(ISNULL([SURCHARGE],0)) AS [SURCHARGE]     --,SUM(ISNULL([COMMISSION],0)) AS [COMMISSION]  FROM Oracle.Invoice i   LEFT JOIN dbo.DimCustomerMaster c ON i.ACCT_NUM = c.CustomerKey    LEFT JOIN dbo.DimProductMaster p ON i.SKU = p.ProductKey   LEFT JOIN dbo.DimLocation l ON i.WH_CODE = l.LocationKey   LEFT JOIN dbo.DimCalendarFiscal cf ON i.GL_DATE = cf.DateKey   LEFT JOIN Dim.[Geography] g ON UPPER(ISNULL(CASE WHEN i.[SHIP_TO_POSTAL_CODE] LIKE '%-%' OR LEN(i.[SHIP_TO_POSTAL_CODE]) &gt;= 9 THEN LEFT(i.[SHIP_TO_POSTAL_CODE],5) ELSE i.[SHIP_TO_POSTAL_CODE] END,'MISSING')) = g.PostalCode AND UPPER(ISNULL(i.[SHIP_TO_COUNTRY],'MISSING')) = g.COuntry   LEFT JOIN dbo.DimDemandClass dc ON ISNULL(i.DEM_CLASS,c.DEMAND_CLASS_CODE) = dc.DemandClassKey   LEFT JOIN xref.RevenueTypeOverride rt ON i.GL_REVENUE_DISTRIBUTION = rt.AccountCombo   LEFT JOIN dbo.DimRevenueType r ON CASE WHEN rt.RevenueKey IS NULL THEN i.REVENUE_TYPE ELSE rt.RevenueKey END = r.RevenueKey   LEFT JOIN xref.StandardMargin cm ON i.ID = cm.ID   LEFT JOIN xref.COGSLookup cogs ON cogs.TRX_NUMBER = i.TRX_NUMBER AND cogs.SKU = i.SKU   LEFT JOIN dbo.FactMAPP map ON p.ProductKey = map.SKU AND dc.DemandClassKey = map.DemandClass AND cf.DateKey BETWEEN map.StartDate AND ISNULL(map.EndDate,'9999-12-31')   LEFT JOIN dbo.FactUnitPrice up ON i.ORDER_NUM = up.ORDER_NUM AND i.SO_LINE_NUM = up.SO_LINE_NUM AND i.GL_DATE = up.LastGLDate   LEFT JOIN (SELECT DISTINCT TRX_NUMBER, LOT_NUMBER FROM Oracle.Trips) t ON i.TRX_NUMBER = CAST(CAST(t.TRX_NUMBER AS INT) AS NVARCHAR(25))  WHERE i.CurrentRecord = 1    AND Year &gt;= 2023   AND REPORTING_REVENUE_TYPE &lt;&gt; 'ZTAX'   AND MakeBuy = 'Make' AND [Part Type] = 'FINISHED GOODS'   AND r.RevenueID &lt;&gt; 5 --invoiced freight  GROUP BY cf.[Month Sort]   ,t.LOT_NUMBER     --    i.[ORDER_NUM]     --,i.[SO_LINE_NUM]     --,AR_TYPE     --,INV_DESCRIPTION     --,CUST_PO_NUM     --,ISNULL(r.RevenueID,0)     --,SUBSTRING(GL_REVENUE_DISTRIBUTION,11,4)     --,ISNULL(c.CustomerID,0)     --,ISNULL(g.GeographyID,0)     --,ISNULL(p.ProductID,0)     --,ISNULL(l.LocationID,0)     --,ISNULL(dc.DemandClassID,0)     --,ISNULL(cf.DateID,0)     --,cf.DateKey     --,CAST(up.UnitPrice*100 AS INT)     --,CAST([GLUnitCOGS]*100 AS INT)  ORDER BY cf.[Month Sort]</t>
  </si>
  <si>
    <t>select [_].[PlantID] as [PlantID],      [_].[ProductID] as [ProductID],      [_].[InventoryCodeID] as [InventoryCodeID],      [_].[DateID] as [DateID],      [_].[InventoryTypeID] as [InventoryTypeID],      [_].[InventoryStatusID] as [InventoryStatusID],      [_].[LocatorID] as [LocatorID],      [_].[LOT_NUMBER] as [LOT_NUMBER],      [_].[Inventory Cost] as [$Inventory Cost],      [_].[Quantity] as [$Inventory Quantity],      [_].[Volume] as [$Inventory Volume],      [_].[Receipt Age] as [Receipt Age],      [_].[Original Age] as [Original Age],      [_].[DateKey] as [DateKey],      [_].[AgeID] as [AgeID]  from [dbo].[FactInventoryLPN] as [_]</t>
  </si>
  <si>
    <t>INSERT INTO Oracle.ComponentDemand     SELECT * FROM OPENQUERY(ASCP,    ' select      md.demand_id     ,msi.item_name     ,msi.description     ,md.using_assembly_demand_date - to_char(md.using_assembly_demand_date,''D'')+1  START_OF_WEEK     ,md.using_assembly_demand_date     ,md.USING_REQUIREMENT_QUANTITY     ,md.organization_id     ,md.source_organization_id     ,md.demand_type     ,md.origination_type     ,md.demand_Priority     ,md.plan_id     ,md.promise_date     ,md.demand_class     ,md.firm_date    from msc_demands  md     , msc_system_items msi    where 1=1     and md.inventory_item_id = msi.inventory_item_id     and md.plan_id = msi.plan_id     and md.organization_id = msi.organization_id     and md.USING_REQUIREMENT_QUANTITY &lt;&gt; 0     and md.plan_id = 4     and ( md.source_organization_id &lt; 0 or md.organization_id = md.source_organization_id  )     and msi.item_name &lt; ''400000''     --order by md.using_assembly_demand_date    '    )</t>
  </si>
  <si>
    <t>INSERT INTO [Kronos].[Employee Hours by Worked Acct Daily]             ([Employee ID]             ,[Employee Number]             ,[Employee Full Name]             ,[Employee Pay Rule]             ,[Hourly Wage Rate]             ,[Primary Location (Path)]             ,[Primary Job]             ,[Home Labor Category]             ,[Job Name - Full Path (Worked)]             ,[Actual Total Job Transfer Indicator]             ,[Paycode Type]             ,[Paycode Name]             ,[Actual Total Apply Date]             ,[Actual Total Hours (Include Corrections)]             ,[Actual Total Wages (Include Corrections)]             ,[Labor Category Name (Path)])       VALUES             (        @EmployeeId             ,@EmployeeNumber             ,@EmployeeFullName             ,@EmployeePayRule             ,@HourlyWageRate             ,@PrimaryLocationPath             ,@PrimaryJob             ,@HomeLaborCategory             ,@JobNameFullPathWorked             ,@ActualTotalJobTransferIndicator             ,@PaycodeType             ,@PaycodeName             ,@ActualTotalApplyDate             ,@ActualTotalHours             ,@ActualTotalWages             ,@LaborCategoryName       )</t>
  </si>
  <si>
    <t>INSERT INTO [internal].[event_message_context]             ([operation_id],             [event_message_id],             [context_depth],             [package_path],             [context_type],             [context_source_name],             [context_source_id],             [property_name],             [property_value],             [event_message_guid])       VALUES(                @operation_id,                @event_message_id,                @context_depth,                @package_path,                @context_type,                @context_source_name,                @context_source_id,                @property_name,                @property_value,                @event_message_guid              )</t>
  </si>
  <si>
    <t>INSERT INTO [internal].[operation_messages]              ([operation_id],               [message_type],               [message_time],              [message_source_type],               [message],               [extended_info_id],              [event_message_guid])          VALUES(              @operation_id,                @message_type,              @message_time,              @message_source,              @message,              @extended_info_id,              @event_message_guid)</t>
  </si>
  <si>
    <t>INSERT INTO [internal].[event_messages]             ([operation_id],             [event_message_id],             [package_name],      [package_location_type],      [package_path_full],             [event_name],             [message_source_name],             [message_source_id],             [subcomponent_name],             [package_path],             [execution_path],             [threadID],             [message_code],             [event_message_guid])       VALUES             (             @operation_id,             @operation_message_id,             @package_name,             @package_location_type,             @package_path_full,             @event_name,             @message_source_name,             @message_source_id,             @subcomponent_name,             @package_path,             @execution_path,             @thread_id,             @message_code,             @event_message_guid             )</t>
  </si>
  <si>
    <t>IF (EXISTS (SELECT    *                FROM      msdb.dbo.sysjobs_view                WHERE     (job_id = @job_id)                AND       (master_server = 1) )) -- master_server = 1 filters on MSX jobs in this TSX server                AND       (PROGRAM_NAME() NOT LIKE @program_name)</t>
  </si>
  <si>
    <t>IF (NOT EXISTS (SELECT *                    FROM msdb.dbo.sysjobs_view                    WHERE (job_id = @job_id)))</t>
  </si>
  <si>
    <t>INSERT INTO msdb.dbo.sysjobhistory           (job_id,            step_id,            step_name,            sql_message_id,            sql_severity,            message,            run_status,            run_date,            run_time,            run_duration,            operator_id_emailed,            operator_id_netsent,            operator_id_paged,            retries_attempted,            server)    VALUES (@job_id,            @step_id,            @step_name,            @sql_message_id,            @sql_severity,            @message,            @run_status,            @run_date,            @run_time,            @run_duration,            @operator_id_emailed,            @operator_id_netsent,            @operator_id_paged,            @retries_attempted,            @server)</t>
  </si>
  <si>
    <t>SELECT  @job_name = name, @category_id = category_id from msdb.dbo.sysjobs     WHERE job_id = @job_id</t>
  </si>
  <si>
    <t>SELECT @step_name = step_name      FROM msdb.dbo.sysjobsteps      WHERE (job_id = @job_id)        AND (step_id = @step_id)</t>
  </si>
  <si>
    <t>UPDATE [msdb].[dbo].[sysjobsteps]      SET last_run_outcome      = @last_run_outcome,          last_run_duration     = @last_run_duration,          last_run_retries      = @last_run_retries,          last_run_date         = @last_run_date,          last_run_time         = @last_run_time      WHERE job_id   = @job_id      AND   step_id  = @step_id</t>
  </si>
  <si>
    <t>UPDATE [msdb].[dbo].[sysjobactivity]      SET last_executed_step_date = @last_executed_step_date,          last_executed_step_id   = @step_id      WHERE job_id     = @job_id      AND   session_id = @session_id</t>
  </si>
  <si>
    <t>SELECT @value = [property_value]     FROM [catalog].[catalog_properties]     WHERE property_name = 'ENCRYPTION_ALGORITHM'</t>
  </si>
  <si>
    <t>IF(              EXISTS(SELECT [name]                      FROM sys.server_principals                      WHERE [sid] = @suser_sid AND [type] = 'S')                OR              EXISTS(SELECT [name]                      FROM sys.database_principals                      WHERE ([sid] = @caller_sid AND [type] = 'S'))               )</t>
  </si>
  <si>
    <t>IF NOT EXISTS (SELECT [ssis_data_type] FROM [internal].[data_type_mapping]                WHERE [ssis_data_type] = @data_type)</t>
  </si>
  <si>
    <t>SELECT @server_operation_encryption_level = CONVERT(int,property_value)                    FROM [catalog].[catalog_properties]                  WHERE property_name = 'SERVER_OPERATION_ENCRYPTION_LEVEL'</t>
  </si>
  <si>
    <t>UPDATE [internal].[execution_parameter_values]              SET [runtime_override] = 1,                  [value_set] = 1,                  [base_data_type] = @parameter_type,                  [parameter_value] = @parameter_value              WHERE [execution_parameter_id] = @execution_parameter_id</t>
  </si>
  <si>
    <t>IF NOT EXISTS(SELECT [mapping_id] FROM [internal].[data_type_mapping]                  WHERE [ssis_data_type] = @data_type AND [sql_data_type] = @sql_type)</t>
  </si>
  <si>
    <t>UPDATE [internal].[operations]               SET [process_id] = @process_id ,                  [status] = @status,                  [end_time] =  @end_time               WHERE operation_id =@operation_id</t>
  </si>
  <si>
    <t>SELECT @executable_id = [executable_id] FROM internal.executables          WHERE project_id = @project_id AND project_version_lsn = @version_id          AND package_name = @package_name AND executable_name = @executable_name          AND executable_guid = @executable_guid AND package_path = @package_path</t>
  </si>
  <si>
    <t>INSERT INTO [internal].[executable_statistics]             ([execution_id],             [executable_id],             [execution_path],             [start_time],             [end_time],             [execution_hierarchy],             [execution_duration],             [execution_result],             [execution_value])       VALUES             (                 @operation_id,                 @executable_id,                 @execution_path,                 @start_time,                 @end_time,                 null,                 @execution_duration,                 @execution_result,                 @execution_value             )</t>
  </si>
  <si>
    <t>IF (NOT EXISTS (SELECT operation_id                          FROM [catalog].[operations]                           WHERE operation_id = @operation_id))</t>
  </si>
  <si>
    <t>SELECT @job_name = name,             @owner_sid = owner_sid      FROM msdb.dbo.sysjobs_view      WHERE (job_id = @job_id)</t>
  </si>
  <si>
    <t>DELETE [internal].[operation_messages_scaleout]  WHERE [operation_id]%%=%%@1</t>
  </si>
  <si>
    <t>DELETE [internal].[event_messages_scaleout]  WHERE [operation_id]%%=%%@1</t>
  </si>
  <si>
    <t>DELETE [internal].[event_message_context_scaleout]  WHERE [operation_id]%%=%%@1</t>
  </si>
  <si>
    <t xml:space="preserve">FETCH NEXT FROM execution_cursor INTO @execution_id                      </t>
  </si>
  <si>
    <t>SELECT step_id,             step_name,             subsystem,             command,             flags,             cmdexec_success_code,             on_success_action,             on_success_step_id,             on_fail_action,             on_fail_step_id,             server,             database_name,             database_user_name,             retry_attempts,             retry_interval,             os_run_priority,             output_file_name,             last_run_outcome,             last_run_duration,             last_run_retries,             last_run_date,             last_run_time,           proxy_id      FROM msdb.dbo.sysjobsteps      WHERE (job_id = @job_id)        AND ((@step_id IS NULL) OR (step_id = @step_id))      ORDER BY job_id, step_id</t>
  </si>
  <si>
    <t>UPDATE [msdb].[dbo].[sysjobactivity]     SET next_scheduled_run_date = @next_scheduled_run_date     WHERE session_id = @session_id     AND job_id = @job_id</t>
  </si>
  <si>
    <t>DELETE msdb.dbo.syscachedcredentials    WHERE  DATEDIFF(MINUTE, cachedate, GETDATE()) &gt;= 29</t>
  </si>
  <si>
    <t>SELECT  @is_sysadmin = is_sysadmin_member,            @has_server_access = has_server_access,            @cachedate = cachedate    FROM    msdb.dbo.syscachedcredentials    WHERE   login_name = @login_name    AND     DATEDIFF(MINUTE, cachedate, GETDATE()) &lt; 29</t>
  </si>
  <si>
    <t>UPDATE [msdb].[dbo].[sysjobactivity]      SET run_requested_date = DATEADD(ms, -DATEPART(ms, GETDATE()),  GETDATE()),          run_requested_source = CONVERT(SYSNAME, @run_requested_source_id),          queued_date = NULL,          start_execution_date = NULL,          last_executed_step_id = NULL,          last_executed_step_date = NULL,          stop_execution_date = NULL,          job_history_id = NULL,          next_scheduled_run_date = NULL      WHERE job_id = @job_id      AND session_id = @session_id</t>
  </si>
  <si>
    <t>SELECT @login_name = dbo.SQLAGENT_SUSER_SNAME(owner_sid)   FROM msdb.dbo.sysjobs_view   WHERE @job_id = job_id</t>
  </si>
  <si>
    <t>IF (EXISTS (SELECT *                  FROM master.dbo.syslogins                  WHERE (loginname = @login_name)))</t>
  </si>
  <si>
    <t>SELECT @has_server_access = hasaccess,               @is_sysadmin = sysadmin,               @actual_login_name = loginname        FROM master.dbo.syslogins        WHERE (loginname = @login_name)</t>
  </si>
  <si>
    <t>UPDATE [msdb].[dbo].[sysjobactivity]     SET start_execution_date = @start_execution_date     WHERE session_id = @session_id     AND job_id = @job_id</t>
  </si>
  <si>
    <t>UPDATE msdb.dbo.sysjobservers      SET last_run_outcome =  @last_run_outcome,          last_outcome_message = @last_outcome_message,          last_run_date = @last_run_date,          last_run_time = @last_run_time,          last_run_duration = @last_run_duration      WHERE job_id  = @job_id      AND server_id = 0</t>
  </si>
  <si>
    <t>UPDATE msdb.dbo.sysjobactivity      SET stop_execution_date = DATEADD(ms, -DATEPART(ms, GetDate()),  GetDate()),          job_history_id = SCOPE_IDENTITY()      WHERE          session_id = @session_id AND job_id = @job_id</t>
  </si>
  <si>
    <t>SELECT @current_rows_per_job = COUNT(*)    FROM msdb.dbo.sysjobhistory with (TABLOCKX)    WHERE (job_id = @job_id)</t>
  </si>
  <si>
    <t>SELECT @current_rows = COUNT(*)    FROM msdb.dbo.sysjobhistory</t>
  </si>
  <si>
    <t>SELECT [property_value] FROM [catalog].[catalog_properties] where [property_name] = @propertyName</t>
  </si>
  <si>
    <t>UPDATE [internal].[operations] SET process_id = @processId , status = @status WHERE operation_id = @operation_id</t>
  </si>
  <si>
    <t>INSERT INTO [internal].[operation_permissions]              ([object_id],[sid],[is_deny],[is_role],[grantor_sid],[permission_type])          VALUES              (@object_id, @creator_sid, 0, @is_role, @grantor_sid, 1),              (@object_id, @creator_sid, 0, @is_role, @grantor_sid, 2),              (@object_id, @creator_sid, 0, @is_role, @grantor_sid, 4)</t>
  </si>
  <si>
    <t>SET @decrypted_binary = (SELECT [internal].[decrypt_binarydata](@key_name, @KEY,@IV, @lob))</t>
  </si>
  <si>
    <t>INSERT INTO internal.operations (          operation_type,          created_time,          object_type,          [object_id],          [object_name],          [status],          start_time,          end_time,          caller_sid,          caller_name,          process_id,          stopped_by_sid,          stopped_by_name,          operation_guid,          server_name,          machine_name          )     VALUES (          @operation_type,          @created_time,          @object_type,          @object_id,          @object_name,          @status,          @start_time,          @end_time,          @caller_sid,          @caller_name,          @process_id,          @stopped_by_sid,          @stopped_by_name,          @operation_guid,          @servername,          @machinename          )</t>
  </si>
  <si>
    <t>SELECT @project_version_lsn = proj.[object_version_lsn], @project_id = proj.project_id                  FROM [catalog].[projects] proj INNER JOIN                  [catalog].[folders] fd ON proj.folder_id = fd.folder_id WHERE                  fd.name = @folder_name AND proj.name = @project_name</t>
  </si>
  <si>
    <t>SET @encrypted_value = (SELECT [object_data] FROM [internal].[object_versions]                                      WHERE [object_version_lsn] = @project_version_lsn AND [object_id] = @project_id)</t>
  </si>
  <si>
    <t>SET @encryption_algorithm = (SELECT [internal].[get_encryption_algorithm]())</t>
  </si>
  <si>
    <t>SELECT @KEY = DECRYPTBYKEY([key]), @IV = DECRYPTBYKEY([IV])               FROM [internal].[catalog_encryption_keys]              WHERE [key_name] = @key_name</t>
  </si>
  <si>
    <t>SELECT @principal_type = [type]       FROM [sys].[database_principals]       WHERE [principal_id] = @principal_id</t>
  </si>
  <si>
    <t>INSERT INTO [internal].[operation_os_sys_info]  (operation_id, total_physical_memory_kb,available_physical_memory_kb, total_page_file_kb, available_page_file_kb, cpu_count)  VALUES (@execution_id, @total_physical_memory, @available_physical_memory, @total_paging_memory, @available_paging_memory, @cpu_count)</t>
  </si>
  <si>
    <t>SELECT [operation_guid] FROM [internal].[operations] WHERE operation_id = @operation_id</t>
  </si>
  <si>
    <t>DELETE FROM [internal].[execution_parameter_values]                      WHERE [parameter_name] = 'CUSTOMIZED_LOGGING_LEVEL'                            AND [execution_id] = @execution_id</t>
  </si>
  <si>
    <t>IF (NOT EXISTS (SELECT operation_id                          FROM [internal].[operations]                            WHERE operation_id = @operation_id))</t>
  </si>
  <si>
    <t>UPDATE [internal].[operations]               SET [status] = 6,                  [end_time] = @end_time               WHERE operation_id =@operation_id              AND ([status] = 2 OR [status] = 5)              AND [operation_type] = @operation_type</t>
  </si>
  <si>
    <t>SELECT @folder_name = fd.[name]          FROM [catalog].[projects] proj INNER JOIN              [catalog].[folders] fd ON proj.[folder_id] = fd.[folder_id] WHERE              fd.[name] = @folder_name AND proj.[project_id] = @project_id</t>
  </si>
  <si>
    <t>SET @version_current = (SELECT [object_version_lsn]                                       FROM [internal].[projects]                                      WHERE [project_id] = @project_id)</t>
  </si>
  <si>
    <t>UPDATE [internal].[operations]          SET [status] = 5,              [start_time] = SYSDATETIMEOFFSET(),              [server_name] = CONVERT(sysname, SERVERPROPERTY('servername')),              [machine_name] =               CASE                    WHEN  EXISTS (SELECT * FROM [internal].[executions] WHERE [execution_id]=@execution_id AND [job_id] IS NULL) THEN  CONVERT(sysname, SERVERPROPERTY('machinename'))                  ELSE N''              END          WHERE [operation_id] = @execution_id</t>
  </si>
  <si>
    <t>IF NOT EXISTS (SELECT [operation_id] FROM [internal].[operations]               WHERE [operation_id]= @execution_id AND [operation_type] = 200)</t>
  </si>
  <si>
    <t>SELECT @server_operation_encryption_level = CONVERT(int,property_value)            FROM [catalog].[catalog_properties]          WHERE property_name = 'SERVER_OPERATION_ENCRYPTION_LEVEL'</t>
  </si>
  <si>
    <t>SELECT @project_id = [object_id]          FROM [internal].[operations]          WHERE [operation_id] = @execution_id</t>
  </si>
  <si>
    <t>SELECT @project_id = [object_id] FROM [internal].[operations]          WHERE [operation_id] = @execution_id</t>
  </si>
  <si>
    <t>SELECT [property_path],                 [property_value]          FROM internal.[execution_property_override_values]          WHERE [execution_id] = @execution_id                 AND [sensitive] = 0          UNION          SELECT [property_path],                 CONVERT(NVARCHAR, DECRYPTBYKEY([sensitive_property_value])) AS property_value          FROM internal.[execution_property_override_values]          WHERE [execution_id] = @execution_id                 AND [sensitive] = 1</t>
  </si>
  <si>
    <t>IF (EXISTS(SELECT * FROM [SSISDB].[catalog].[catalog_properties] WHERE [property_name] = 'IS_SCALEOUT_ENABLED' AND [property_value]='TRUE')              AND EXISTS(SELECT * FROM [SSISDB].[catalog].[catalog_properties] WHERE [property_name] = 'DEFAULT_EXECUTION_MODE' AND [property_value]='1'))</t>
  </si>
  <si>
    <t>SELECT @project_id = projs.[project_id],                       @version_id = projs.[object_version_lsn]                  FROM [catalog].[projects] projs INNER JOIN [catalog].[folders] fds                  ON projs.[folder_id] = fds.[folder_id] INNER JOIN [catalog].[packages] pkgs                  ON projs.[project_id] = pkgs.[project_id]                   WHERE fds.[name] = @folder_name AND projs.[name] = @project_name                  AND pkgs.[name] = @package_name</t>
  </si>
  <si>
    <t>SELECT @server_operation_encryption_level = CONVERT(int,property_value)                FROM [catalog].[catalog_properties]              WHERE property_name = 'SERVER_OPERATION_ENCRYPTION_LEVEL'</t>
  </si>
  <si>
    <t>UPDATE [internal].[operations]              SET [object_id] = @project_id              WHERE [operation_id] = @operation_id</t>
  </si>
  <si>
    <t>SET @input_data = (select 'use32bitruntime' AS name, CONVERT(nvarchar(255), @use32bitruntime) AS value For JSON PATH)</t>
  </si>
  <si>
    <t>INSERT into [internal].[executions]                     (                        execution_id,                        folder_name,                        project_name,                        package_name,                        reference_id,                        reference_type,                        environment_folder_name,                        environment_name,                        project_lsn,                        executed_as_sid,                        executed_as_name,                        use32bitruntime,         job_id                     )              VALUES (                        @operation_id,                                      @folder_name,                                       @project_name,                                      @package_name,                                      @reference_id,                        @reference_type,                                @environment_folder_name,                        @environment_name,                        @version_id,                                        @caller_sid,                                    @caller_name,                                   @use32bitruntime,         @job_id                     )</t>
  </si>
  <si>
    <t>IF  NOT EXISTS (SELECT [name] FROM [sys].[certificates] WHERE [name] = @certificate_name)</t>
  </si>
  <si>
    <t>IF  NOT EXISTS (SELECT [name] FROM [sys].[symmetric_keys] WHERE [name] = @key_name)</t>
  </si>
  <si>
    <t>SELECT @server_logging_level = [property_value]           FROM [internal].[catalog_properties]          WHERE [property_name] = 'SERVER_LOGGING_LEVEL'</t>
  </si>
  <si>
    <t>INSERT INTO [internal].[execution_parameter_values]          (              [execution_id],               [object_type],               [parameter_data_type],               [parameter_name],               [parameter_value],              [base_data_type],              [sensitive],               [required],               [value_set],               [runtime_override]          )          VALUES           (              @execution_id,              50,              'Boolean',              'DUMP_ON_ERROR',              CONVERT(sql_variant,@bitfalse),              'bit',              0,              0,              1,              0          ),          (              @execution_id,              50,              'Boolean',              'DUMP_ON_EVENT',              CONVERT(sql_variant,@bitfalse),              'bit',              0,              0,              1,              0          ),          (              @execution_id,              50,              'String',              'DUMP_EVENT_CODE',              CONVERT(sql_variant,'0'),              'nvarchar',              0,              0,              1,              0          ),          (              @execution_id,              50,              'Int32',              'LOGGING_LEVEL',              CONVERT(sql_variant,CONVERT(INT,@server_logging_level)),              'int',              0,              0,              1,              0          ),          (              @execution_id,              50,              'String',              'CALLER_INFO',              null,              'nvarchar',              0,              0,              1,              0          ),          (              @execution_id,              50,              'Boolean',              'SYNCHRONIZED',              CONVERT(sql_variant,@bitfalse),              'bit',              0,              0,              1,              0          )</t>
  </si>
  <si>
    <t>SELECT [parameter_data_type],              [parameter_name],              [parameter_value],              [package_name],              [sensitive],              [required],              [missing_reference]          FROM @result_set</t>
  </si>
  <si>
    <t>IF (0 = 0 AND EXISTS (SELECT 1 FROM [internal].[executions] WHERE [execution_id]=@execution_id AND [job_id] IS NULL))</t>
  </si>
  <si>
    <t>UPDATE [internal].[operations]               SET [executed_count] = 1              WHERE operation_id = @execution_id</t>
  </si>
  <si>
    <t>WITH RowsToDelete AS (        SELECT TOP (@rows_to_delete) *        FROM msdb.dbo.sysjobhistory        WHERE (job_id = @job_id)        ORDER BY instance_id      )      DELETE FROM RowsToDelete</t>
  </si>
  <si>
    <t>IF EXISTS (SELECT key_name FROM sys.openkeys WHERE key_name = 'MS_Enckey_Proj_3')</t>
  </si>
  <si>
    <t>IF EXISTS (SELECT [execution_parameter_id]               FROM [internal].[execution_parameter_values]              WHERE [execution_id] = @execution_id AND [required] = 1 AND [value_set] = 0)</t>
  </si>
  <si>
    <t>UPDATE [msdb].[dbo].[sysjobschedules] set [next_run_date] = @1,[next_run_time] = @2  WHERE [job_id]=@3 AND [schedule_id]=@4</t>
  </si>
  <si>
    <t>with s as (  select df.[type] as [type],  df.name collate database_default as name,  df.drop_lsn as drop_lsn,  dtb.database_id as database_id,   df.[file_id] as [file_id],  df.max_size as max_size,   df.growth as growth,  df.is_percent_growth as is_percent_growth,  df.is_media_read_only as is_media_read_only,  df.is_read_only as is_read_only,  df.[state] as [state],  df.is_sparse as is_sparse,  df.data_space_id as data_space_id,  df.physical_name collate database_default as physical_name,  df.size as size      from sys.database_files as df inner join sys.databases as dtb            on (db_id() = dtb.database_id)                 and (df.type = 2 or df.type = 0)                 and (df.drop_lsn is null)            where                (dtb.source_database_id is null)  union  select   mf.[type] as [type],  mf.name collate database_default as name,  mf.drop_lsn as drop_lsn,  mf.database_id as database_id,  mf.[file_id] as [file_id],  mf.max_size as max_size,  mf.growth as growth,  mf.is_percent_growth as is_percent_growth,  mf.is_media_read_only as is_media_read_only,  mf.is_read_only as is_read_only,  mf.[state] as [state],  mf.is_sparse as is_sparse,  mf.data_space_id as data_space_id,  mf.physical_name collate database_default as physical_name,  mf.size as size       from sys.master_files as mf inner join sys.databases as db         on (mf.database_id = db.database_id)            and (mf.type = 2 or mf.type = 0)             and (mf.drop_lsn is null)                       and (db.source_database_id is not null)         where mf.database_id = db_id())                  SELECT s.name AS [Name], s.file_id AS [ID], CASE when s.max_size=-1 then -1 else s.max_size * CONVERT(float,8) END AS [MaxSize], CAST(CASE s.is_percent_growth WHEN 1 THEN s.growth ELSE s.growth*CONVERT(float,8) END AS float) AS [Growth], s.is_media_read_only AS [IsReadOnlyMedia], s.is_read_only AS [IsReadOnly], CAST(case s.state when 6 then 1 else 0 end AS bit) AS [IsOffline], s.is_sparse AS [IsSparse], s.physical_name AS [FileName], s.size * CONVERT(float,8) AS [Size], CAST(CASE when s.growth=0 THEN (CASE WHEN s.type = 2 THEN 0 ELSE 99 END) ELSE s.is_percent_growth END AS int) AS [GrowthType], CAST(CASE s.file_id WHEN 1 THEN 1 ELSE 0 END AS bit) AS [IsPrimaryFile] FROM sys.filegroups AS g INNER JOIN s ON s.data_space_id=g.data_space_id WHERE (s.name=@_msparam_0)and((CAST(cast(g.name as varbinary(256)) AS sysname)=@_msparam_1))</t>
  </si>
  <si>
    <t>INSERT INTO [internal].[execution_parameter_values]          (                [execution_id],               [object_type],               [parameter_data_type],               [parameter_name],               [parameter_value],              [sensitive_parameter_value],              [base_data_type],               [sensitive],               [required],               [value_set],               [runtime_override]          )          SELECT  @execution_id,                   [object_type],                   [parameter_data_type],                   [parameter_name],                  [default_value],                   NULL,                   [base_data_type],                  [sensitive],                   [required],                   [value_set],                   0          FROM [internal].[object_parameters]           WHERE [project_id] = @project_id           AND ([object_type] = 20           OR ([object_name] = @package_name           AND [object_type] = 30))          AND sensitive = 0           AND [value_type] = 'V'           AND [project_version_lsn] = @version_id</t>
  </si>
  <si>
    <t>INSERT INTO [internal].[execution_parameter_values]          (                [execution_id],               [object_type],               [parameter_data_type],               [parameter_name],               [parameter_value],              [sensitive_parameter_value],              [base_data_type],               [sensitive],               [required],               [value_set],               [runtime_override]          )          SELECT  @execution_id,                   [object_type],                   [parameter_data_type],                   [parameter_name],                   NULL,                   ENCRYPTBYKEY(KEY_GUID(@key_name), DECRYPTBYKEY(sensitive_default_value)),                  [base_data_type],                  [sensitive],                   [required],                   [value_set],                   0          FROM [internal].[object_parameters]           WHERE [project_id] = @project_id           AND ([object_type] = 20           OR ([object_name] = @package_name           AND [object_type] = 30))          AND sensitive = 1           AND [value_type] = 'V'           AND [project_version_lsn] = @version_id</t>
  </si>
  <si>
    <t>INSERT INTO @result_set          SELECT  [parameter_data_type],                   [parameter_name],                  [default_value],                   [object_name],                  [sensitive],                   [required],                  0          FROM [internal].[object_parameters]           WHERE [project_id] = @project_id           AND [object_type] = 30          AND [sensitive] = 0           AND [value_type] = 'V'           AND [project_version_lsn] = @version_id          AND [value_set] = 1</t>
  </si>
  <si>
    <t>INSERT INTO @result_set          SELECT  [parameter_data_type],                   [parameter_name],                  [internal].[get_value_by_data_type](DECRYPTBYKEY(sensitive_default_value),[parameter_data_type]),                   [object_name],                  [sensitive],                   [required],                  0          FROM [internal].[object_parameters]           WHERE [project_id] = @project_id           AND [object_type] = 30          AND sensitive = 1          AND [value_set] = 1          AND [value_type] = 'V'           AND [project_version_lsn] = @version_id</t>
  </si>
  <si>
    <t>select t.[TABLE_CATALOG], t.[TABLE_SCHEMA], t.[TABLE_NAME], t.[TABLE_TYPE], tv.create_date [CREATED_DATE], tv.modify_date [MODIFIED_DATE], cast(e.value as nvarchar(max)) [DESCRIPTION]  from [INFORMATION_SCHEMA].[TABLES] t  join sys.schemas s on s.name = t.[TABLE_SCHEMA]  join sys.objects tv on tv.name = t.[TABLE_NAME] and tv.schema_id = s.schema_id and tv.parent_object_id = 0  left outer join sys.extended_properties e on tv.object_id = e.major_id and e.minor_id = 0 and e.class = 1 and e.name = 'MS_Description'</t>
  </si>
  <si>
    <t>UPDATE [internal].[execution_parameter_values]          SET [sensitive_parameter_value] = EncryptByKey(KEY_GUID(@key_name),CONVERT(varbinary(4000),CONVERT(datetime2,parameter_value))),          [parameter_value] = NULL          WHERE [execution_id] = @operation_id           AND [sensitive] = 1           AND [parameter_value] IS NOT NULL          AND [sensitive_parameter_value] IS NULL           AND [parameter_data_type] = 'datetime'</t>
  </si>
  <si>
    <t>UPDATE [internal].[execution_parameter_values]          SET [sensitive_parameter_value] = EncryptByKey(KEY_GUID(@key_name),CONVERT(varbinary(4000),CONVERT(decimal(38,18),parameter_value))),          [parameter_value] = NULL          WHERE [execution_id] = @operation_id           AND [sensitive] = 1           AND [parameter_value] IS NOT NULL          AND [sensitive_parameter_value] IS NULL           AND ([parameter_data_type] = 'double' OR [parameter_data_type] = 'single' OR [parameter_data_type] = 'decimal')</t>
  </si>
  <si>
    <t>Memory_MB</t>
  </si>
  <si>
    <t>MEMORYCLERK_SQLBUFFERPOOL</t>
  </si>
  <si>
    <t>CACHESTORE_SQLCP</t>
  </si>
  <si>
    <t>CACHESTORE_OBJCP</t>
  </si>
  <si>
    <t>CACHESTORE_PHDR</t>
  </si>
  <si>
    <t>OBJECTSTORE_LOCK_MANAGER</t>
  </si>
  <si>
    <t>MEMORYCLERK_SQLQERESERVATIONS</t>
  </si>
  <si>
    <t>MEMORYCLERK_SQLSTORENG</t>
  </si>
  <si>
    <t>MEMORYCLERK_SOSNODE</t>
  </si>
  <si>
    <t>USERSTORE_DBMETADATA</t>
  </si>
  <si>
    <t>USERSTORE_SCHEMAMGR</t>
  </si>
  <si>
    <t>USERSTORE_TOKENPERM</t>
  </si>
  <si>
    <t>MEMORYCLERK_SQLGENERAL</t>
  </si>
  <si>
    <t>MEMORYCLERK_SQLTRACE</t>
  </si>
  <si>
    <t>MEMORYCLERK_SQLCLR</t>
  </si>
  <si>
    <t>MEMORYCLERK_QUERYPROFILE</t>
  </si>
  <si>
    <t>CACHESTORE_SYSTEMROWSET</t>
  </si>
  <si>
    <t>MEMORYCLERK_SQLLOGPOOL</t>
  </si>
  <si>
    <t>MEMORYCLERK_SQLQUERYEXEC</t>
  </si>
  <si>
    <t>MEMORYCLERK_SQLQUERYPLAN</t>
  </si>
  <si>
    <t>USERSTORE_OBJPERM</t>
  </si>
  <si>
    <t>MEMORYCLERK_SQLCONNECTIONPOOL</t>
  </si>
  <si>
    <t>OBJECTSTORE_SNI_PACKET</t>
  </si>
  <si>
    <t>OBJECTSTORE_XACT_CACHE</t>
  </si>
  <si>
    <t>MEMORYCLERK_SQLOPTIMIZER</t>
  </si>
  <si>
    <t>MEMORYCLERK_XTP</t>
  </si>
  <si>
    <t>MEMORYCLERK_SOSOS</t>
  </si>
  <si>
    <t>CACHESTORE_BROKERUSERCERTLOOKUP</t>
  </si>
  <si>
    <t>CACHESTORE_BROKERDSH</t>
  </si>
  <si>
    <t>MEMORYCLERK_SQLSOAPSESSIONSTORE</t>
  </si>
  <si>
    <t>CACHESTORE_SEARCHPROPERTYLIST</t>
  </si>
  <si>
    <t>MEMORYCLERK_SQLXML</t>
  </si>
  <si>
    <t>USERSTORE_SXC</t>
  </si>
  <si>
    <t>MEMORYCLERK_SNI</t>
  </si>
  <si>
    <t>MEMORYCLERK_LANGSVC</t>
  </si>
  <si>
    <t>MEMORYCLERK_FULLTEXT_SHMEM</t>
  </si>
  <si>
    <t>MEMORYCLERK_XLOG_SERVER</t>
  </si>
  <si>
    <t>MEMORYCLERK_QUERYDISKSTORE</t>
  </si>
  <si>
    <t>CACHESTORE_QDSCONTEXTSETTINGS</t>
  </si>
  <si>
    <t>MEMORYCLERK_SERIALIZATION</t>
  </si>
  <si>
    <t>MEMORYCLERK_BITMAP</t>
  </si>
  <si>
    <t>MEMORYCLERK_SQLXP</t>
  </si>
  <si>
    <t>CACHESTORE_QDSRUNTIMESTATS</t>
  </si>
  <si>
    <t>MEMORYCLERK_HOST</t>
  </si>
  <si>
    <t>MEMORYCLERK_SQLUTILITIES</t>
  </si>
  <si>
    <t>CACHESTORE_VIEWDEFINITIONS</t>
  </si>
  <si>
    <t>OBJECTSTORE_LBSS</t>
  </si>
  <si>
    <t>MEMORYCLERK_QUERYDISKSTORE_STATS</t>
  </si>
  <si>
    <t>MEMORYCLERK_HADR</t>
  </si>
  <si>
    <t>MEMORYCLERK_FULLTEXT</t>
  </si>
  <si>
    <t>MEMORYCLERK_EXTERNAL_EXTRACTORS</t>
  </si>
  <si>
    <t>MEMORYCLERK_SPATIAL</t>
  </si>
  <si>
    <t>CACHESTORE_TEMPTABLES</t>
  </si>
  <si>
    <t>MEMORYCLERK_SQLQUERYCOMPILE</t>
  </si>
  <si>
    <t>CACHESTORE_BROKERTBLACS</t>
  </si>
  <si>
    <t>CACHESTORE_XML_SELECTIVE_DG</t>
  </si>
  <si>
    <t>MEMORYCLERK_FSAGENT</t>
  </si>
  <si>
    <t>CACHESTORE_BROKERTO</t>
  </si>
  <si>
    <t>MEMORYCLERK_BACKUP</t>
  </si>
  <si>
    <t>MEMORYCLERK_WRITEPAGERECORDER</t>
  </si>
  <si>
    <t>CACHESTORE_BROKERKEK</t>
  </si>
  <si>
    <t>USERSTORE_QDSSTMT</t>
  </si>
  <si>
    <t>MEMORYCLERK_EXPOOL</t>
  </si>
  <si>
    <t>OBJECTSTORE_SECAUDIT_EVENT_BUFFER</t>
  </si>
  <si>
    <t>MEMORYCLERK_BHF</t>
  </si>
  <si>
    <t>MEMORYCLERK_SQLCLRASSEMBLY</t>
  </si>
  <si>
    <t>CACHESTORE_CONVPRI</t>
  </si>
  <si>
    <t>MEMORYCLERK_QUERYDISKSTORE_HASHMAP</t>
  </si>
  <si>
    <t>MEMORYCLERK_QSRANGEPREFETCH</t>
  </si>
  <si>
    <t>MEMORYCLERK_SQLSLO_OPERATIONS</t>
  </si>
  <si>
    <t>CACHESTORE_BROKERREADONLY</t>
  </si>
  <si>
    <t>MEMORYCLERK_SQLSOAP</t>
  </si>
  <si>
    <t>MEMORYCLERK_SECURITYAPI</t>
  </si>
  <si>
    <t>MEMORYCLERK_SOSMEMMANAGER</t>
  </si>
  <si>
    <t>CACHESTORE_COLUMNSTOREOBJECTPOOL</t>
  </si>
  <si>
    <t>MEMORYCLERK_LWC</t>
  </si>
  <si>
    <t>CACHESTORE_XMLDBTYPE</t>
  </si>
  <si>
    <t>CACHESTORE_EVENTS</t>
  </si>
  <si>
    <t>CACHESTORE_CLRPROC</t>
  </si>
  <si>
    <t>MEMORYCLERK_RTLHEAP</t>
  </si>
  <si>
    <t>MEMORYCLERK_FSCHUNKER</t>
  </si>
  <si>
    <t>MEMORYCLERK_TEST</t>
  </si>
  <si>
    <t>MEMORYCLERK_SLOG</t>
  </si>
  <si>
    <t>MEMORYCLERK_XE</t>
  </si>
  <si>
    <t>CACHESTORE_XPROC</t>
  </si>
  <si>
    <t>CACHESTORE_FULLTEXTSTOPLIST</t>
  </si>
  <si>
    <t>MEMORYCLERK_DRTLHEAP</t>
  </si>
  <si>
    <t>MEMORYCLERK_SVL</t>
  </si>
  <si>
    <t>CACHESTORE_BROKERRSB</t>
  </si>
  <si>
    <t>OBJECTSTORE_SERVICE_BROKER</t>
  </si>
  <si>
    <t>MEMORYCLERK_UNITTEST</t>
  </si>
  <si>
    <t>MEMORYCLERK_SQLSERVICEBROKERTRANSPORT</t>
  </si>
  <si>
    <t>MEMORYCLERK_CSILOBCOMPRESSION</t>
  </si>
  <si>
    <t>MEMORYCLERK_XE_BUFFER</t>
  </si>
  <si>
    <t>MEMORYCLERK_FILETABLE</t>
  </si>
  <si>
    <t>CACHESTORE_NOTIF</t>
  </si>
  <si>
    <t>MEMORYCLERK_SQLSERVICEBROKER</t>
  </si>
  <si>
    <t>CACHESTORE_XMLDBELEMENT</t>
  </si>
  <si>
    <t>CACHESTORE_XMLDBATTRIBUTE</t>
  </si>
  <si>
    <t>MEMORYCLERK_SQLHTTP</t>
  </si>
  <si>
    <t>CACHESTORE_STACKFRAMES</t>
  </si>
  <si>
    <t>CACHESTORE_SEHOBTCOLUMNATTRIBUTE</t>
  </si>
  <si>
    <t>SQL Component</t>
  </si>
  <si>
    <t>TOTAL RAM</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</si>
</sst>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0" fillId="2" borderId="0" xfId="0" applyFill="1"/>
    <xf numFmtId="0" fontId="1" fillId="2" borderId="0" xfId="0" applyFont="1" applyFill="1"/>
    <xf numFmtId="22" fontId="0" fillId="0" borderId="0" xfId="0" applyNumberFormat="1"/>
    <xf numFmtId="0" fontId="0" fillId="0" borderId="0" xfId="0" applyFont="1"/>
    <xf numFmtId="47" fontId="0" fillId="0" borderId="0" xfId="0" applyNumberFormat="1"/>
    <xf numFmtId="2" fontId="0" fillId="0" borderId="0" xfId="0" applyNumberFormat="1"/>
    <xf numFmtId="47" fontId="0" fillId="0" borderId="0" xfId="0" applyNumberFormat="1" applyFont="1"/>
    <xf numFmtId="2" fontId="0" fillId="0" borderId="0" xfId="0" applyNumberFormat="1" applyFont="1"/>
    <xf numFmtId="2" fontId="0" fillId="2"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86247</xdr:colOff>
      <xdr:row>21</xdr:row>
      <xdr:rowOff>95742</xdr:rowOff>
    </xdr:to>
    <xdr:pic>
      <xdr:nvPicPr>
        <xdr:cNvPr id="2" name="Picture 1"/>
        <xdr:cNvPicPr>
          <a:picLocks noChangeAspect="1"/>
        </xdr:cNvPicPr>
      </xdr:nvPicPr>
      <xdr:blipFill>
        <a:blip xmlns:r="http://schemas.openxmlformats.org/officeDocument/2006/relationships" r:embed="rId1"/>
        <a:stretch>
          <a:fillRect/>
        </a:stretch>
      </xdr:blipFill>
      <xdr:spPr>
        <a:xfrm>
          <a:off x="609600" y="571500"/>
          <a:ext cx="3743847" cy="3524742"/>
        </a:xfrm>
        <a:prstGeom prst="rect">
          <a:avLst/>
        </a:prstGeom>
      </xdr:spPr>
    </xdr:pic>
    <xdr:clientData/>
  </xdr:twoCellAnchor>
  <xdr:twoCellAnchor editAs="oneCell">
    <xdr:from>
      <xdr:col>7</xdr:col>
      <xdr:colOff>295275</xdr:colOff>
      <xdr:row>3</xdr:row>
      <xdr:rowOff>28575</xdr:rowOff>
    </xdr:from>
    <xdr:to>
      <xdr:col>13</xdr:col>
      <xdr:colOff>352943</xdr:colOff>
      <xdr:row>22</xdr:row>
      <xdr:rowOff>19554</xdr:rowOff>
    </xdr:to>
    <xdr:pic>
      <xdr:nvPicPr>
        <xdr:cNvPr id="4" name="Picture 3"/>
        <xdr:cNvPicPr>
          <a:picLocks noChangeAspect="1"/>
        </xdr:cNvPicPr>
      </xdr:nvPicPr>
      <xdr:blipFill>
        <a:blip xmlns:r="http://schemas.openxmlformats.org/officeDocument/2006/relationships" r:embed="rId2"/>
        <a:stretch>
          <a:fillRect/>
        </a:stretch>
      </xdr:blipFill>
      <xdr:spPr>
        <a:xfrm>
          <a:off x="4562475" y="600075"/>
          <a:ext cx="3715268" cy="3610479"/>
        </a:xfrm>
        <a:prstGeom prst="rect">
          <a:avLst/>
        </a:prstGeom>
      </xdr:spPr>
    </xdr:pic>
    <xdr:clientData/>
  </xdr:twoCellAnchor>
  <xdr:twoCellAnchor editAs="oneCell">
    <xdr:from>
      <xdr:col>13</xdr:col>
      <xdr:colOff>438150</xdr:colOff>
      <xdr:row>3</xdr:row>
      <xdr:rowOff>0</xdr:rowOff>
    </xdr:from>
    <xdr:to>
      <xdr:col>19</xdr:col>
      <xdr:colOff>533924</xdr:colOff>
      <xdr:row>21</xdr:row>
      <xdr:rowOff>143374</xdr:rowOff>
    </xdr:to>
    <xdr:pic>
      <xdr:nvPicPr>
        <xdr:cNvPr id="5" name="Picture 4"/>
        <xdr:cNvPicPr>
          <a:picLocks noChangeAspect="1"/>
        </xdr:cNvPicPr>
      </xdr:nvPicPr>
      <xdr:blipFill>
        <a:blip xmlns:r="http://schemas.openxmlformats.org/officeDocument/2006/relationships" r:embed="rId3"/>
        <a:stretch>
          <a:fillRect/>
        </a:stretch>
      </xdr:blipFill>
      <xdr:spPr>
        <a:xfrm>
          <a:off x="8362950" y="571500"/>
          <a:ext cx="3753374" cy="3572374"/>
        </a:xfrm>
        <a:prstGeom prst="rect">
          <a:avLst/>
        </a:prstGeom>
      </xdr:spPr>
    </xdr:pic>
    <xdr:clientData/>
  </xdr:twoCellAnchor>
  <xdr:twoCellAnchor editAs="oneCell">
    <xdr:from>
      <xdr:col>20</xdr:col>
      <xdr:colOff>104775</xdr:colOff>
      <xdr:row>3</xdr:row>
      <xdr:rowOff>28575</xdr:rowOff>
    </xdr:from>
    <xdr:to>
      <xdr:col>26</xdr:col>
      <xdr:colOff>105286</xdr:colOff>
      <xdr:row>20</xdr:row>
      <xdr:rowOff>162396</xdr:rowOff>
    </xdr:to>
    <xdr:pic>
      <xdr:nvPicPr>
        <xdr:cNvPr id="6" name="Picture 5"/>
        <xdr:cNvPicPr>
          <a:picLocks noChangeAspect="1"/>
        </xdr:cNvPicPr>
      </xdr:nvPicPr>
      <xdr:blipFill>
        <a:blip xmlns:r="http://schemas.openxmlformats.org/officeDocument/2006/relationships" r:embed="rId4"/>
        <a:stretch>
          <a:fillRect/>
        </a:stretch>
      </xdr:blipFill>
      <xdr:spPr>
        <a:xfrm>
          <a:off x="12296775" y="600075"/>
          <a:ext cx="3658111" cy="337232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37"/>
  <sheetViews>
    <sheetView topLeftCell="A2" workbookViewId="0">
      <selection activeCell="L17" sqref="L17"/>
    </sheetView>
  </sheetViews>
  <sheetFormatPr defaultRowHeight="15" x14ac:dyDescent="0.25"/>
  <cols>
    <col min="3" max="3" width="25.7109375" customWidth="1"/>
    <col min="4" max="4" width="10.28515625" customWidth="1"/>
    <col min="5" max="5" width="18.28515625" customWidth="1"/>
    <col min="6" max="6" width="17.42578125" customWidth="1"/>
    <col min="7" max="7" width="16.7109375" customWidth="1"/>
    <col min="8" max="8" width="18.28515625" customWidth="1"/>
    <col min="9" max="9" width="16.85546875" customWidth="1"/>
    <col min="10" max="10" width="18" customWidth="1"/>
    <col min="11" max="11" width="20.5703125" customWidth="1"/>
    <col min="12" max="12" width="21.7109375" customWidth="1"/>
    <col min="15" max="15" width="18.140625" customWidth="1"/>
    <col min="16" max="16" width="19.140625" customWidth="1"/>
    <col min="17" max="17" width="15.28515625" customWidth="1"/>
    <col min="18" max="18" width="16.42578125" customWidth="1"/>
  </cols>
  <sheetData>
    <row r="2" spans="2:22" s="1" customFormat="1" x14ac:dyDescent="0.25">
      <c r="B2" s="1" t="s">
        <v>4</v>
      </c>
      <c r="C2" s="1" t="s">
        <v>5</v>
      </c>
      <c r="D2" s="1" t="s">
        <v>6</v>
      </c>
      <c r="E2" s="1" t="s">
        <v>7</v>
      </c>
      <c r="F2" s="1" t="s">
        <v>34</v>
      </c>
      <c r="G2" s="1" t="s">
        <v>35</v>
      </c>
      <c r="H2" s="1" t="s">
        <v>25</v>
      </c>
      <c r="I2" s="1" t="s">
        <v>26</v>
      </c>
      <c r="J2" s="1" t="s">
        <v>27</v>
      </c>
      <c r="K2" s="1" t="s">
        <v>28</v>
      </c>
    </row>
    <row r="3" spans="2:22" x14ac:dyDescent="0.25">
      <c r="B3" t="s">
        <v>36</v>
      </c>
      <c r="C3" t="s">
        <v>36</v>
      </c>
      <c r="D3">
        <v>13047</v>
      </c>
      <c r="E3">
        <v>2255</v>
      </c>
      <c r="F3">
        <v>386</v>
      </c>
      <c r="G3">
        <v>17</v>
      </c>
      <c r="H3">
        <v>16541</v>
      </c>
      <c r="I3">
        <v>5231</v>
      </c>
      <c r="J3" s="7">
        <f>H3/D3</f>
        <v>1.2678010270560283</v>
      </c>
      <c r="K3" s="7">
        <f>I3/E3</f>
        <v>2.3197339246119735</v>
      </c>
    </row>
    <row r="4" spans="2:22" x14ac:dyDescent="0.25">
      <c r="B4" t="s">
        <v>36</v>
      </c>
      <c r="C4" t="s">
        <v>37</v>
      </c>
      <c r="D4">
        <v>129</v>
      </c>
      <c r="E4">
        <v>5441</v>
      </c>
      <c r="F4">
        <v>0</v>
      </c>
      <c r="G4">
        <v>8</v>
      </c>
      <c r="H4">
        <v>401</v>
      </c>
      <c r="I4">
        <v>6556</v>
      </c>
      <c r="J4" s="7">
        <f t="shared" ref="J4:J33" si="0">H4/D4</f>
        <v>3.1085271317829459</v>
      </c>
      <c r="K4" s="7">
        <f t="shared" ref="K4:K33" si="1">I4/E4</f>
        <v>1.2049255651534645</v>
      </c>
    </row>
    <row r="5" spans="2:22" x14ac:dyDescent="0.25">
      <c r="B5" t="s">
        <v>38</v>
      </c>
      <c r="C5" t="s">
        <v>38</v>
      </c>
      <c r="D5">
        <v>5503</v>
      </c>
      <c r="E5">
        <v>1070</v>
      </c>
      <c r="F5">
        <v>182</v>
      </c>
      <c r="G5">
        <v>8</v>
      </c>
      <c r="H5">
        <v>8441</v>
      </c>
      <c r="I5">
        <v>2296</v>
      </c>
      <c r="J5" s="7">
        <f t="shared" si="0"/>
        <v>1.5338906051244776</v>
      </c>
      <c r="K5" s="7">
        <f t="shared" si="1"/>
        <v>2.1457943925233645</v>
      </c>
    </row>
    <row r="6" spans="2:22" s="5" customFormat="1" x14ac:dyDescent="0.25">
      <c r="B6" s="5" t="s">
        <v>38</v>
      </c>
      <c r="C6" s="5" t="s">
        <v>39</v>
      </c>
      <c r="D6" s="5">
        <v>133</v>
      </c>
      <c r="E6" s="5">
        <v>1519</v>
      </c>
      <c r="F6" s="5">
        <v>1</v>
      </c>
      <c r="G6" s="5">
        <v>4</v>
      </c>
      <c r="H6" s="5">
        <v>162</v>
      </c>
      <c r="I6" s="5">
        <v>2437</v>
      </c>
      <c r="J6" s="7">
        <f t="shared" si="0"/>
        <v>1.2180451127819549</v>
      </c>
      <c r="K6" s="7">
        <f t="shared" si="1"/>
        <v>1.6043449637919684</v>
      </c>
    </row>
    <row r="7" spans="2:22" x14ac:dyDescent="0.25">
      <c r="B7" t="s">
        <v>40</v>
      </c>
      <c r="C7" t="s">
        <v>41</v>
      </c>
      <c r="D7">
        <v>2240089</v>
      </c>
      <c r="E7">
        <v>2149359</v>
      </c>
      <c r="F7">
        <v>1091629</v>
      </c>
      <c r="G7">
        <v>768690</v>
      </c>
      <c r="H7">
        <v>7306911</v>
      </c>
      <c r="I7">
        <v>28357373</v>
      </c>
      <c r="J7" s="7">
        <f t="shared" si="0"/>
        <v>3.2618842376352011</v>
      </c>
      <c r="K7" s="7">
        <f t="shared" si="1"/>
        <v>13.193409290862997</v>
      </c>
    </row>
    <row r="8" spans="2:22" x14ac:dyDescent="0.25">
      <c r="B8" t="s">
        <v>40</v>
      </c>
      <c r="C8" t="s">
        <v>42</v>
      </c>
      <c r="D8">
        <v>25474</v>
      </c>
      <c r="E8">
        <v>13413351</v>
      </c>
      <c r="F8">
        <v>1565</v>
      </c>
      <c r="G8">
        <v>783455</v>
      </c>
      <c r="H8">
        <v>18594</v>
      </c>
      <c r="I8">
        <v>39593613</v>
      </c>
      <c r="J8" s="7">
        <f t="shared" si="0"/>
        <v>0.72992070346235383</v>
      </c>
      <c r="K8" s="7">
        <f t="shared" si="1"/>
        <v>2.9518062264977631</v>
      </c>
      <c r="S8" s="2"/>
      <c r="T8" s="2"/>
      <c r="U8" s="2"/>
      <c r="V8" s="2"/>
    </row>
    <row r="9" spans="2:22" x14ac:dyDescent="0.25">
      <c r="B9" t="s">
        <v>43</v>
      </c>
      <c r="C9" t="s">
        <v>43</v>
      </c>
      <c r="D9">
        <v>531199</v>
      </c>
      <c r="E9">
        <v>1132</v>
      </c>
      <c r="F9">
        <v>508122</v>
      </c>
      <c r="G9">
        <v>8</v>
      </c>
      <c r="H9">
        <v>2965788</v>
      </c>
      <c r="I9">
        <v>2554</v>
      </c>
      <c r="J9" s="7">
        <f t="shared" si="0"/>
        <v>5.5831957514980264</v>
      </c>
      <c r="K9" s="7">
        <f t="shared" si="1"/>
        <v>2.2561837455830389</v>
      </c>
    </row>
    <row r="10" spans="2:22" x14ac:dyDescent="0.25">
      <c r="B10" t="s">
        <v>43</v>
      </c>
      <c r="C10" t="s">
        <v>44</v>
      </c>
      <c r="D10">
        <v>133</v>
      </c>
      <c r="E10">
        <v>1528</v>
      </c>
      <c r="F10">
        <v>1</v>
      </c>
      <c r="G10">
        <v>4</v>
      </c>
      <c r="H10">
        <v>389</v>
      </c>
      <c r="I10">
        <v>2619</v>
      </c>
      <c r="J10" s="7">
        <f t="shared" si="0"/>
        <v>2.9248120300751879</v>
      </c>
      <c r="K10" s="7">
        <f t="shared" si="1"/>
        <v>1.7140052356020943</v>
      </c>
    </row>
    <row r="11" spans="2:22" x14ac:dyDescent="0.25">
      <c r="B11" t="s">
        <v>1</v>
      </c>
      <c r="C11" t="s">
        <v>1</v>
      </c>
      <c r="D11">
        <v>9144</v>
      </c>
      <c r="E11">
        <v>5153</v>
      </c>
      <c r="F11">
        <v>293</v>
      </c>
      <c r="G11">
        <v>41</v>
      </c>
      <c r="H11">
        <v>22359</v>
      </c>
      <c r="I11">
        <v>16546</v>
      </c>
      <c r="J11" s="7">
        <f t="shared" si="0"/>
        <v>2.4452099737532809</v>
      </c>
      <c r="K11" s="7">
        <f t="shared" si="1"/>
        <v>3.2109450805356103</v>
      </c>
    </row>
    <row r="12" spans="2:22" x14ac:dyDescent="0.25">
      <c r="B12" t="s">
        <v>1</v>
      </c>
      <c r="C12" t="s">
        <v>45</v>
      </c>
      <c r="D12">
        <v>179</v>
      </c>
      <c r="E12">
        <v>9127</v>
      </c>
      <c r="F12">
        <v>1</v>
      </c>
      <c r="G12">
        <v>67</v>
      </c>
      <c r="H12">
        <v>410</v>
      </c>
      <c r="I12">
        <v>19579</v>
      </c>
      <c r="J12" s="7">
        <f t="shared" si="0"/>
        <v>2.2905027932960893</v>
      </c>
      <c r="K12" s="7">
        <f t="shared" si="1"/>
        <v>2.1451736605675467</v>
      </c>
    </row>
    <row r="13" spans="2:22" x14ac:dyDescent="0.25">
      <c r="B13" t="s">
        <v>0</v>
      </c>
      <c r="C13" t="s">
        <v>46</v>
      </c>
      <c r="D13">
        <v>3259</v>
      </c>
      <c r="E13">
        <v>1099</v>
      </c>
      <c r="F13">
        <v>139</v>
      </c>
      <c r="G13">
        <v>8</v>
      </c>
      <c r="H13">
        <v>6308</v>
      </c>
      <c r="I13">
        <v>2907</v>
      </c>
      <c r="J13" s="7">
        <f t="shared" si="0"/>
        <v>1.9355630561521939</v>
      </c>
      <c r="K13" s="7">
        <f t="shared" si="1"/>
        <v>2.6451319381255689</v>
      </c>
    </row>
    <row r="14" spans="2:22" x14ac:dyDescent="0.25">
      <c r="B14" t="s">
        <v>0</v>
      </c>
      <c r="C14" t="s">
        <v>47</v>
      </c>
      <c r="D14">
        <v>185</v>
      </c>
      <c r="E14">
        <v>1523</v>
      </c>
      <c r="F14">
        <v>1</v>
      </c>
      <c r="G14">
        <v>4</v>
      </c>
      <c r="H14">
        <v>291</v>
      </c>
      <c r="I14">
        <v>2866</v>
      </c>
      <c r="J14" s="7">
        <f t="shared" si="0"/>
        <v>1.5729729729729729</v>
      </c>
      <c r="K14" s="7">
        <f t="shared" si="1"/>
        <v>1.881812212738017</v>
      </c>
    </row>
    <row r="15" spans="2:22" x14ac:dyDescent="0.25">
      <c r="B15" t="s">
        <v>2</v>
      </c>
      <c r="C15" t="s">
        <v>48</v>
      </c>
      <c r="D15">
        <v>274111</v>
      </c>
      <c r="E15">
        <v>157930</v>
      </c>
      <c r="F15">
        <v>42780</v>
      </c>
      <c r="G15">
        <v>1525</v>
      </c>
      <c r="H15">
        <v>772733</v>
      </c>
      <c r="I15">
        <v>511231</v>
      </c>
      <c r="J15" s="7">
        <f t="shared" si="0"/>
        <v>2.819051406182167</v>
      </c>
      <c r="K15" s="7">
        <f t="shared" si="1"/>
        <v>3.2370733869435826</v>
      </c>
    </row>
    <row r="16" spans="2:22" x14ac:dyDescent="0.25">
      <c r="B16" t="s">
        <v>2</v>
      </c>
      <c r="C16" t="s">
        <v>49</v>
      </c>
      <c r="D16">
        <v>1119</v>
      </c>
      <c r="E16">
        <v>1451359</v>
      </c>
      <c r="F16">
        <v>68</v>
      </c>
      <c r="G16">
        <v>1670</v>
      </c>
      <c r="H16">
        <v>2940</v>
      </c>
      <c r="I16">
        <v>1527251</v>
      </c>
      <c r="J16" s="7">
        <f t="shared" si="0"/>
        <v>2.6273458445040214</v>
      </c>
      <c r="K16" s="7">
        <f t="shared" si="1"/>
        <v>1.052290301710328</v>
      </c>
    </row>
    <row r="17" spans="2:11" x14ac:dyDescent="0.25">
      <c r="B17" t="s">
        <v>50</v>
      </c>
      <c r="C17" t="s">
        <v>50</v>
      </c>
      <c r="D17">
        <v>193946399</v>
      </c>
      <c r="E17">
        <v>8460673</v>
      </c>
      <c r="F17">
        <v>59139609</v>
      </c>
      <c r="G17">
        <v>965925</v>
      </c>
      <c r="H17">
        <v>831922039</v>
      </c>
      <c r="I17">
        <v>97248269</v>
      </c>
      <c r="J17" s="7">
        <f t="shared" si="0"/>
        <v>4.2894430795799412</v>
      </c>
      <c r="K17" s="7">
        <f t="shared" si="1"/>
        <v>11.494152888310422</v>
      </c>
    </row>
    <row r="18" spans="2:11" x14ac:dyDescent="0.25">
      <c r="B18" t="s">
        <v>50</v>
      </c>
      <c r="C18" t="s">
        <v>51</v>
      </c>
      <c r="D18">
        <v>3935</v>
      </c>
      <c r="E18">
        <v>30069824</v>
      </c>
      <c r="F18">
        <v>2780</v>
      </c>
      <c r="G18">
        <v>1069012</v>
      </c>
      <c r="H18">
        <v>16632</v>
      </c>
      <c r="I18">
        <v>66956336</v>
      </c>
      <c r="J18" s="7">
        <f t="shared" si="0"/>
        <v>4.2266836086404069</v>
      </c>
      <c r="K18" s="7">
        <f t="shared" si="1"/>
        <v>2.2266953075614944</v>
      </c>
    </row>
    <row r="19" spans="2:11" x14ac:dyDescent="0.25">
      <c r="B19" t="s">
        <v>52</v>
      </c>
      <c r="C19" t="s">
        <v>53</v>
      </c>
      <c r="D19">
        <v>4150806</v>
      </c>
      <c r="E19">
        <v>604448</v>
      </c>
      <c r="F19">
        <v>1065124</v>
      </c>
      <c r="G19">
        <v>12271</v>
      </c>
      <c r="H19">
        <v>11049355</v>
      </c>
      <c r="I19">
        <v>2208810</v>
      </c>
      <c r="J19" s="7">
        <f t="shared" si="0"/>
        <v>2.661978179659565</v>
      </c>
      <c r="K19" s="7">
        <f t="shared" si="1"/>
        <v>3.6542597543543862</v>
      </c>
    </row>
    <row r="20" spans="2:11" x14ac:dyDescent="0.25">
      <c r="B20" t="s">
        <v>52</v>
      </c>
      <c r="C20" t="s">
        <v>54</v>
      </c>
      <c r="D20">
        <v>228</v>
      </c>
      <c r="E20">
        <v>8675316</v>
      </c>
      <c r="F20">
        <v>2</v>
      </c>
      <c r="G20">
        <v>25479</v>
      </c>
      <c r="H20">
        <v>501</v>
      </c>
      <c r="I20">
        <v>8780087</v>
      </c>
      <c r="J20" s="7">
        <f t="shared" si="0"/>
        <v>2.1973684210526314</v>
      </c>
      <c r="K20" s="7">
        <f t="shared" si="1"/>
        <v>1.0120769087834955</v>
      </c>
    </row>
    <row r="21" spans="2:11" x14ac:dyDescent="0.25">
      <c r="B21" t="s">
        <v>55</v>
      </c>
      <c r="C21" t="s">
        <v>55</v>
      </c>
      <c r="D21">
        <v>5818</v>
      </c>
      <c r="E21">
        <v>1070</v>
      </c>
      <c r="F21">
        <v>187</v>
      </c>
      <c r="G21">
        <v>8</v>
      </c>
      <c r="H21">
        <v>9100</v>
      </c>
      <c r="I21">
        <v>2215</v>
      </c>
      <c r="J21" s="7">
        <f t="shared" si="0"/>
        <v>1.5641113784805776</v>
      </c>
      <c r="K21" s="7">
        <f t="shared" si="1"/>
        <v>2.0700934579439254</v>
      </c>
    </row>
    <row r="22" spans="2:11" x14ac:dyDescent="0.25">
      <c r="B22" t="s">
        <v>55</v>
      </c>
      <c r="C22" t="s">
        <v>56</v>
      </c>
      <c r="D22">
        <v>135</v>
      </c>
      <c r="E22">
        <v>1518</v>
      </c>
      <c r="F22">
        <v>1</v>
      </c>
      <c r="G22">
        <v>4</v>
      </c>
      <c r="H22">
        <v>204</v>
      </c>
      <c r="I22">
        <v>2756</v>
      </c>
      <c r="J22" s="7">
        <f t="shared" si="0"/>
        <v>1.5111111111111111</v>
      </c>
      <c r="K22" s="7">
        <f t="shared" si="1"/>
        <v>1.8155467720685112</v>
      </c>
    </row>
    <row r="23" spans="2:11" x14ac:dyDescent="0.25">
      <c r="B23" t="s">
        <v>3</v>
      </c>
      <c r="C23" t="s">
        <v>57</v>
      </c>
      <c r="D23">
        <v>4508918</v>
      </c>
      <c r="E23">
        <v>8919467</v>
      </c>
      <c r="F23">
        <v>278140</v>
      </c>
      <c r="G23">
        <v>322266</v>
      </c>
      <c r="H23">
        <v>6926809</v>
      </c>
      <c r="I23">
        <v>368778747</v>
      </c>
      <c r="J23" s="7">
        <f t="shared" si="0"/>
        <v>1.5362463899321301</v>
      </c>
      <c r="K23" s="7">
        <f t="shared" si="1"/>
        <v>41.345379381974283</v>
      </c>
    </row>
    <row r="24" spans="2:11" x14ac:dyDescent="0.25">
      <c r="B24" t="s">
        <v>3</v>
      </c>
      <c r="C24" t="s">
        <v>58</v>
      </c>
      <c r="D24">
        <v>4508087</v>
      </c>
      <c r="E24">
        <v>8951667</v>
      </c>
      <c r="F24">
        <v>278142</v>
      </c>
      <c r="G24">
        <v>322252</v>
      </c>
      <c r="H24">
        <v>6926217</v>
      </c>
      <c r="I24">
        <v>372485696</v>
      </c>
      <c r="J24" s="7">
        <f t="shared" si="0"/>
        <v>1.5363982549582562</v>
      </c>
      <c r="K24" s="7">
        <f t="shared" si="1"/>
        <v>41.610763224324586</v>
      </c>
    </row>
    <row r="25" spans="2:11" x14ac:dyDescent="0.25">
      <c r="B25" t="s">
        <v>3</v>
      </c>
      <c r="C25" t="s">
        <v>59</v>
      </c>
      <c r="D25">
        <v>4508931</v>
      </c>
      <c r="E25">
        <v>9032896</v>
      </c>
      <c r="F25">
        <v>278196</v>
      </c>
      <c r="G25">
        <v>323377</v>
      </c>
      <c r="H25">
        <v>6921495</v>
      </c>
      <c r="I25">
        <v>376777893</v>
      </c>
      <c r="J25" s="7">
        <f t="shared" si="0"/>
        <v>1.5350634108173311</v>
      </c>
      <c r="K25" s="7">
        <f t="shared" si="1"/>
        <v>41.711749255166893</v>
      </c>
    </row>
    <row r="26" spans="2:11" x14ac:dyDescent="0.25">
      <c r="B26" t="s">
        <v>3</v>
      </c>
      <c r="C26" t="s">
        <v>60</v>
      </c>
      <c r="D26">
        <v>4510050</v>
      </c>
      <c r="E26">
        <v>8954881</v>
      </c>
      <c r="F26">
        <v>278176</v>
      </c>
      <c r="G26">
        <v>322245</v>
      </c>
      <c r="H26">
        <v>6939847</v>
      </c>
      <c r="I26">
        <v>377804152</v>
      </c>
      <c r="J26" s="7">
        <f t="shared" si="0"/>
        <v>1.5387516768106784</v>
      </c>
      <c r="K26" s="7">
        <f t="shared" si="1"/>
        <v>42.18974568171258</v>
      </c>
    </row>
    <row r="27" spans="2:11" x14ac:dyDescent="0.25">
      <c r="B27" t="s">
        <v>3</v>
      </c>
      <c r="C27" t="s">
        <v>61</v>
      </c>
      <c r="D27">
        <v>4509091</v>
      </c>
      <c r="E27">
        <v>8917722</v>
      </c>
      <c r="F27">
        <v>278152</v>
      </c>
      <c r="G27">
        <v>321940</v>
      </c>
      <c r="H27">
        <v>6922879</v>
      </c>
      <c r="I27">
        <v>376960775</v>
      </c>
      <c r="J27" s="7">
        <f t="shared" si="0"/>
        <v>1.5353158763041155</v>
      </c>
      <c r="K27" s="7">
        <f t="shared" si="1"/>
        <v>42.270971779564334</v>
      </c>
    </row>
    <row r="28" spans="2:11" x14ac:dyDescent="0.25">
      <c r="B28" t="s">
        <v>3</v>
      </c>
      <c r="C28" t="s">
        <v>62</v>
      </c>
      <c r="D28">
        <v>4508558</v>
      </c>
      <c r="E28">
        <v>9035552</v>
      </c>
      <c r="F28">
        <v>278158</v>
      </c>
      <c r="G28">
        <v>323271</v>
      </c>
      <c r="H28">
        <v>6927044</v>
      </c>
      <c r="I28">
        <v>375333600</v>
      </c>
      <c r="J28" s="7">
        <f t="shared" si="0"/>
        <v>1.5364211794547169</v>
      </c>
      <c r="K28" s="7">
        <f t="shared" si="1"/>
        <v>41.539642514369902</v>
      </c>
    </row>
    <row r="29" spans="2:11" x14ac:dyDescent="0.25">
      <c r="B29" t="s">
        <v>3</v>
      </c>
      <c r="C29" t="s">
        <v>63</v>
      </c>
      <c r="D29">
        <v>4509448</v>
      </c>
      <c r="E29">
        <v>8976072</v>
      </c>
      <c r="F29">
        <v>278197</v>
      </c>
      <c r="G29">
        <v>322320</v>
      </c>
      <c r="H29">
        <v>6935946</v>
      </c>
      <c r="I29">
        <v>377195690</v>
      </c>
      <c r="J29" s="7">
        <f t="shared" si="0"/>
        <v>1.5380920236800601</v>
      </c>
      <c r="K29" s="7">
        <f t="shared" si="1"/>
        <v>42.022355658466196</v>
      </c>
    </row>
    <row r="30" spans="2:11" x14ac:dyDescent="0.25">
      <c r="B30" t="s">
        <v>3</v>
      </c>
      <c r="C30" t="s">
        <v>64</v>
      </c>
      <c r="D30">
        <v>4515658</v>
      </c>
      <c r="E30">
        <v>9130173</v>
      </c>
      <c r="F30">
        <v>278270</v>
      </c>
      <c r="G30">
        <v>324016</v>
      </c>
      <c r="H30">
        <v>6972873</v>
      </c>
      <c r="I30">
        <v>385076105</v>
      </c>
      <c r="J30" s="7">
        <f t="shared" si="0"/>
        <v>1.54415436244286</v>
      </c>
      <c r="K30" s="7">
        <f t="shared" si="1"/>
        <v>42.176211228418126</v>
      </c>
    </row>
    <row r="31" spans="2:11" x14ac:dyDescent="0.25">
      <c r="B31" t="s">
        <v>3</v>
      </c>
      <c r="C31" t="s">
        <v>65</v>
      </c>
      <c r="D31">
        <v>832</v>
      </c>
      <c r="E31">
        <v>10019515</v>
      </c>
      <c r="F31">
        <v>47</v>
      </c>
      <c r="G31">
        <v>584124</v>
      </c>
      <c r="H31">
        <v>1019</v>
      </c>
      <c r="I31">
        <v>43610083</v>
      </c>
      <c r="J31" s="7">
        <f t="shared" si="0"/>
        <v>1.2247596153846154</v>
      </c>
      <c r="K31" s="7">
        <f t="shared" si="1"/>
        <v>4.3525143682104375</v>
      </c>
    </row>
    <row r="32" spans="2:11" x14ac:dyDescent="0.25">
      <c r="B32" t="s">
        <v>41</v>
      </c>
      <c r="C32" t="s">
        <v>41</v>
      </c>
      <c r="D32">
        <v>1753379</v>
      </c>
      <c r="E32">
        <v>1604</v>
      </c>
      <c r="F32">
        <v>1131598</v>
      </c>
      <c r="G32">
        <v>12</v>
      </c>
      <c r="H32">
        <v>6678131</v>
      </c>
      <c r="I32">
        <v>3740</v>
      </c>
      <c r="J32" s="7">
        <f t="shared" si="0"/>
        <v>3.8087207614554526</v>
      </c>
      <c r="K32" s="7">
        <f t="shared" si="1"/>
        <v>2.3316708229426433</v>
      </c>
    </row>
    <row r="33" spans="2:11" x14ac:dyDescent="0.25">
      <c r="B33" t="s">
        <v>41</v>
      </c>
      <c r="C33" t="s">
        <v>42</v>
      </c>
      <c r="D33">
        <v>343</v>
      </c>
      <c r="E33">
        <v>2600</v>
      </c>
      <c r="F33">
        <v>2</v>
      </c>
      <c r="G33">
        <v>36</v>
      </c>
      <c r="H33">
        <v>505</v>
      </c>
      <c r="I33">
        <v>4559</v>
      </c>
      <c r="J33" s="7">
        <f t="shared" si="0"/>
        <v>1.4723032069970845</v>
      </c>
      <c r="K33" s="7">
        <f t="shared" si="1"/>
        <v>1.7534615384615384</v>
      </c>
    </row>
    <row r="36" spans="2:11" x14ac:dyDescent="0.25">
      <c r="G36" s="3" t="s">
        <v>8</v>
      </c>
      <c r="H36" s="3" t="s">
        <v>9</v>
      </c>
      <c r="I36" s="3" t="s">
        <v>10</v>
      </c>
      <c r="J36" s="3" t="s">
        <v>11</v>
      </c>
    </row>
    <row r="37" spans="2:11" x14ac:dyDescent="0.25">
      <c r="G37" s="10">
        <f>SUM(J3:J33)/31</f>
        <v>2.2121175865496263</v>
      </c>
      <c r="H37" s="10">
        <f>SUM(K3:K33)/31</f>
        <v>13.133545821544551</v>
      </c>
      <c r="I37" s="10">
        <f>MAX(J3:J33)</f>
        <v>5.5831957514980264</v>
      </c>
      <c r="J37" s="10">
        <f>MAX(K3:K33)</f>
        <v>42.270971779564334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7:K19"/>
  <sheetViews>
    <sheetView topLeftCell="A4" workbookViewId="0">
      <selection activeCell="E18" sqref="E18"/>
    </sheetView>
  </sheetViews>
  <sheetFormatPr defaultRowHeight="15" x14ac:dyDescent="0.25"/>
  <cols>
    <col min="5" max="5" width="35.85546875" customWidth="1"/>
    <col min="6" max="7" width="19.28515625" customWidth="1"/>
    <col min="8" max="8" width="14.5703125" customWidth="1"/>
    <col min="10" max="10" width="20.7109375" customWidth="1"/>
    <col min="11" max="11" width="20.42578125" customWidth="1"/>
    <col min="15" max="15" width="1.140625" customWidth="1"/>
    <col min="16" max="16" width="42.140625" customWidth="1"/>
  </cols>
  <sheetData>
    <row r="7" spans="5:11" x14ac:dyDescent="0.25">
      <c r="E7" s="1" t="s">
        <v>4</v>
      </c>
      <c r="F7" s="1" t="s">
        <v>29</v>
      </c>
      <c r="G7" s="1" t="s">
        <v>30</v>
      </c>
      <c r="H7" s="1"/>
      <c r="J7" s="1" t="s">
        <v>22</v>
      </c>
      <c r="K7" s="1" t="s">
        <v>21</v>
      </c>
    </row>
    <row r="8" spans="5:11" x14ac:dyDescent="0.25">
      <c r="E8" t="s">
        <v>36</v>
      </c>
      <c r="F8" s="7">
        <v>8</v>
      </c>
      <c r="G8">
        <v>8</v>
      </c>
      <c r="H8">
        <f>(G8/F8)*100</f>
        <v>100</v>
      </c>
      <c r="J8">
        <f>SUM(F8:F19)</f>
        <v>780701.25</v>
      </c>
      <c r="K8">
        <f>SUM(G8:G26)</f>
        <v>76576.125</v>
      </c>
    </row>
    <row r="9" spans="5:11" x14ac:dyDescent="0.25">
      <c r="E9" t="s">
        <v>38</v>
      </c>
      <c r="F9" s="7">
        <v>8</v>
      </c>
      <c r="G9">
        <v>136</v>
      </c>
      <c r="H9">
        <f t="shared" ref="H9:H19" si="0">(G9/F9)*100</f>
        <v>1700</v>
      </c>
    </row>
    <row r="10" spans="5:11" x14ac:dyDescent="0.25">
      <c r="E10" t="s">
        <v>40</v>
      </c>
      <c r="F10" s="7">
        <v>19848</v>
      </c>
      <c r="G10">
        <v>18248</v>
      </c>
      <c r="H10">
        <f t="shared" si="0"/>
        <v>91.938734381297863</v>
      </c>
    </row>
    <row r="11" spans="5:11" x14ac:dyDescent="0.25">
      <c r="E11" t="s">
        <v>43</v>
      </c>
      <c r="F11" s="7">
        <v>11848</v>
      </c>
      <c r="G11">
        <v>136</v>
      </c>
      <c r="H11">
        <f t="shared" si="0"/>
        <v>1.1478730587440917</v>
      </c>
    </row>
    <row r="12" spans="5:11" x14ac:dyDescent="0.25">
      <c r="E12" t="s">
        <v>1</v>
      </c>
      <c r="F12" s="7">
        <v>260.4375</v>
      </c>
      <c r="G12">
        <v>130</v>
      </c>
      <c r="H12">
        <f t="shared" si="0"/>
        <v>49.916006719462445</v>
      </c>
    </row>
    <row r="13" spans="5:11" x14ac:dyDescent="0.25">
      <c r="E13" t="s">
        <v>0</v>
      </c>
      <c r="F13" s="7">
        <v>8</v>
      </c>
      <c r="G13">
        <v>136</v>
      </c>
      <c r="H13">
        <f t="shared" si="0"/>
        <v>1700</v>
      </c>
    </row>
    <row r="14" spans="5:11" x14ac:dyDescent="0.25">
      <c r="E14" t="s">
        <v>2</v>
      </c>
      <c r="F14" s="7">
        <v>1041.875</v>
      </c>
      <c r="G14">
        <v>149.625</v>
      </c>
      <c r="H14">
        <f t="shared" si="0"/>
        <v>14.361127774445112</v>
      </c>
    </row>
    <row r="15" spans="5:11" x14ac:dyDescent="0.25">
      <c r="E15" t="s">
        <v>50</v>
      </c>
      <c r="F15" s="7">
        <v>599142.75</v>
      </c>
      <c r="G15">
        <v>42952</v>
      </c>
      <c r="H15">
        <f t="shared" si="0"/>
        <v>7.168909245751534</v>
      </c>
    </row>
    <row r="16" spans="5:11" x14ac:dyDescent="0.25">
      <c r="E16" t="s">
        <v>52</v>
      </c>
      <c r="F16" s="7">
        <v>32680.1875</v>
      </c>
      <c r="G16">
        <v>1856.5</v>
      </c>
      <c r="H16">
        <f t="shared" si="0"/>
        <v>5.6808119598457019</v>
      </c>
    </row>
    <row r="17" spans="5:8" x14ac:dyDescent="0.25">
      <c r="E17" t="s">
        <v>55</v>
      </c>
      <c r="F17" s="7">
        <v>8</v>
      </c>
      <c r="G17">
        <v>136</v>
      </c>
      <c r="H17">
        <f t="shared" si="0"/>
        <v>1700</v>
      </c>
    </row>
    <row r="18" spans="5:8" x14ac:dyDescent="0.25">
      <c r="E18" t="s">
        <v>3</v>
      </c>
      <c r="F18" s="7">
        <v>96000</v>
      </c>
      <c r="G18">
        <v>8</v>
      </c>
      <c r="H18">
        <f t="shared" si="0"/>
        <v>8.3333333333333332E-3</v>
      </c>
    </row>
    <row r="19" spans="5:8" x14ac:dyDescent="0.25">
      <c r="E19" t="s">
        <v>41</v>
      </c>
      <c r="F19" s="7">
        <v>19848</v>
      </c>
      <c r="G19">
        <v>12680</v>
      </c>
      <c r="H19">
        <f t="shared" si="0"/>
        <v>63.885530028214433</v>
      </c>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H105"/>
  <sheetViews>
    <sheetView workbookViewId="0">
      <selection activeCell="H11" sqref="H11"/>
    </sheetView>
  </sheetViews>
  <sheetFormatPr defaultRowHeight="15" x14ac:dyDescent="0.25"/>
  <cols>
    <col min="3" max="3" width="26" customWidth="1"/>
    <col min="4" max="4" width="18.85546875" customWidth="1"/>
    <col min="5" max="5" width="20.140625" customWidth="1"/>
    <col min="6" max="6" width="16.42578125" customWidth="1"/>
    <col min="7" max="7" width="16.5703125" customWidth="1"/>
    <col min="8" max="8" width="150.28515625" customWidth="1"/>
    <col min="9" max="9" width="9.140625" customWidth="1"/>
  </cols>
  <sheetData>
    <row r="5" spans="3:8" s="1" customFormat="1" x14ac:dyDescent="0.25">
      <c r="C5" s="1" t="s">
        <v>12</v>
      </c>
      <c r="D5" s="1" t="s">
        <v>13</v>
      </c>
      <c r="E5" s="1" t="s">
        <v>24</v>
      </c>
      <c r="F5" s="1" t="s">
        <v>14</v>
      </c>
      <c r="G5" s="1" t="s">
        <v>15</v>
      </c>
      <c r="H5" s="1" t="s">
        <v>16</v>
      </c>
    </row>
    <row r="6" spans="3:8" s="5" customFormat="1" x14ac:dyDescent="0.25">
      <c r="C6" s="8">
        <v>45498.132150729165</v>
      </c>
      <c r="D6" s="5">
        <v>42</v>
      </c>
      <c r="E6" s="5">
        <v>4349.3038459999998</v>
      </c>
      <c r="F6" s="5">
        <v>598544</v>
      </c>
      <c r="G6" s="5">
        <v>530262</v>
      </c>
      <c r="H6" s="5" t="s">
        <v>66</v>
      </c>
    </row>
    <row r="7" spans="3:8" x14ac:dyDescent="0.25">
      <c r="C7" s="6">
        <v>45498.025378587961</v>
      </c>
      <c r="D7">
        <v>43</v>
      </c>
      <c r="E7" s="7">
        <v>1532.8403760000001</v>
      </c>
      <c r="F7">
        <v>267193</v>
      </c>
      <c r="G7">
        <v>258443</v>
      </c>
      <c r="H7" t="s">
        <v>67</v>
      </c>
    </row>
    <row r="8" spans="3:8" x14ac:dyDescent="0.25">
      <c r="C8" s="6">
        <v>45537.035478356484</v>
      </c>
      <c r="D8">
        <v>4</v>
      </c>
      <c r="E8" s="7">
        <v>1120.954567</v>
      </c>
      <c r="F8">
        <v>89007112</v>
      </c>
      <c r="G8">
        <v>8511</v>
      </c>
      <c r="H8" t="s">
        <v>68</v>
      </c>
    </row>
    <row r="9" spans="3:8" x14ac:dyDescent="0.25">
      <c r="C9" s="6">
        <v>45498.132575844909</v>
      </c>
      <c r="D9">
        <v>43</v>
      </c>
      <c r="E9" s="7">
        <v>940.97556699999996</v>
      </c>
      <c r="F9">
        <v>991434925</v>
      </c>
      <c r="G9">
        <v>3115917</v>
      </c>
      <c r="H9" t="s">
        <v>69</v>
      </c>
    </row>
    <row r="10" spans="3:8" x14ac:dyDescent="0.25">
      <c r="C10" s="6">
        <v>45498.004514120374</v>
      </c>
      <c r="D10">
        <v>43</v>
      </c>
      <c r="E10" s="7">
        <v>832.99457199999995</v>
      </c>
      <c r="F10">
        <v>1727297</v>
      </c>
      <c r="G10">
        <v>1615840</v>
      </c>
      <c r="H10" t="s">
        <v>70</v>
      </c>
    </row>
    <row r="11" spans="3:8" s="5" customFormat="1" x14ac:dyDescent="0.25">
      <c r="C11" s="8">
        <v>45537.026772372687</v>
      </c>
      <c r="D11" s="5">
        <v>4</v>
      </c>
      <c r="E11" s="9">
        <v>817.86926600000004</v>
      </c>
      <c r="F11" s="5">
        <v>87249631</v>
      </c>
      <c r="G11" s="5">
        <v>2273</v>
      </c>
      <c r="H11" s="5" t="s">
        <v>71</v>
      </c>
    </row>
    <row r="12" spans="3:8" x14ac:dyDescent="0.25">
      <c r="C12" s="6">
        <v>45540.59039568287</v>
      </c>
      <c r="D12">
        <v>1</v>
      </c>
      <c r="E12" s="7">
        <v>771.11244199999999</v>
      </c>
      <c r="F12">
        <v>2159924</v>
      </c>
      <c r="G12">
        <v>79</v>
      </c>
      <c r="H12" t="s">
        <v>72</v>
      </c>
    </row>
    <row r="13" spans="3:8" x14ac:dyDescent="0.25">
      <c r="C13" s="6">
        <v>45540.11342199074</v>
      </c>
      <c r="D13">
        <v>1</v>
      </c>
      <c r="E13" s="7">
        <v>750.14404100000002</v>
      </c>
      <c r="F13">
        <v>29918625</v>
      </c>
      <c r="G13">
        <v>615</v>
      </c>
      <c r="H13" t="s">
        <v>73</v>
      </c>
    </row>
    <row r="14" spans="3:8" x14ac:dyDescent="0.25">
      <c r="C14" s="6">
        <v>45523.390463657408</v>
      </c>
      <c r="D14">
        <v>1</v>
      </c>
      <c r="E14" s="7">
        <v>729.54483500000003</v>
      </c>
      <c r="F14">
        <v>828165</v>
      </c>
      <c r="G14">
        <v>0</v>
      </c>
      <c r="H14" t="s">
        <v>74</v>
      </c>
    </row>
    <row r="15" spans="3:8" x14ac:dyDescent="0.25">
      <c r="C15" s="6">
        <v>45536.571218287034</v>
      </c>
      <c r="D15">
        <v>1</v>
      </c>
      <c r="E15" s="7">
        <v>573.96555599999999</v>
      </c>
      <c r="F15">
        <v>293797644</v>
      </c>
      <c r="G15">
        <v>654863</v>
      </c>
      <c r="H15" t="s">
        <v>75</v>
      </c>
    </row>
    <row r="16" spans="3:8" x14ac:dyDescent="0.25">
      <c r="C16" s="6">
        <v>45527.341040891202</v>
      </c>
      <c r="D16">
        <v>1</v>
      </c>
      <c r="E16" s="7">
        <v>565.21179400000005</v>
      </c>
      <c r="F16">
        <v>962588</v>
      </c>
      <c r="G16">
        <v>0</v>
      </c>
      <c r="H16" t="s">
        <v>76</v>
      </c>
    </row>
    <row r="17" spans="3:8" x14ac:dyDescent="0.25">
      <c r="C17" s="6">
        <v>45505.435327893516</v>
      </c>
      <c r="D17">
        <v>9</v>
      </c>
      <c r="E17" s="7">
        <v>539.90828699999997</v>
      </c>
      <c r="F17">
        <v>7453485</v>
      </c>
      <c r="G17">
        <v>0</v>
      </c>
      <c r="H17" t="s">
        <v>77</v>
      </c>
    </row>
    <row r="18" spans="3:8" s="5" customFormat="1" x14ac:dyDescent="0.25">
      <c r="C18" s="8">
        <v>45536.56529741898</v>
      </c>
      <c r="D18" s="5">
        <v>1</v>
      </c>
      <c r="E18" s="9">
        <v>511.13233200000002</v>
      </c>
      <c r="F18" s="5">
        <v>361711591</v>
      </c>
      <c r="G18" s="5">
        <v>832945</v>
      </c>
      <c r="H18" s="5" t="s">
        <v>78</v>
      </c>
    </row>
    <row r="19" spans="3:8" x14ac:dyDescent="0.25">
      <c r="C19" s="6">
        <v>45540.215243599538</v>
      </c>
      <c r="D19">
        <v>2</v>
      </c>
      <c r="E19" s="7">
        <v>495.06968699999999</v>
      </c>
      <c r="F19">
        <v>8022868</v>
      </c>
      <c r="G19">
        <v>85575</v>
      </c>
      <c r="H19" t="s">
        <v>79</v>
      </c>
    </row>
    <row r="20" spans="3:8" x14ac:dyDescent="0.25">
      <c r="C20" s="6">
        <v>45534.375241006943</v>
      </c>
      <c r="D20">
        <v>2</v>
      </c>
      <c r="E20" s="7">
        <v>491.66641900000002</v>
      </c>
      <c r="F20">
        <v>8142813</v>
      </c>
      <c r="G20">
        <v>81273</v>
      </c>
      <c r="H20" t="s">
        <v>79</v>
      </c>
    </row>
    <row r="21" spans="3:8" x14ac:dyDescent="0.25">
      <c r="C21" s="6">
        <v>45540.010703125001</v>
      </c>
      <c r="D21">
        <v>1</v>
      </c>
      <c r="E21" s="7">
        <v>490.57805100000002</v>
      </c>
      <c r="F21">
        <v>20925366</v>
      </c>
      <c r="G21">
        <v>20798</v>
      </c>
      <c r="H21" t="s">
        <v>80</v>
      </c>
    </row>
    <row r="22" spans="3:8" x14ac:dyDescent="0.25">
      <c r="C22" s="6">
        <v>45540.236382835647</v>
      </c>
      <c r="D22">
        <v>2</v>
      </c>
      <c r="E22" s="7">
        <v>477.44211300000001</v>
      </c>
      <c r="F22">
        <v>2137787</v>
      </c>
      <c r="G22">
        <v>0</v>
      </c>
      <c r="H22" t="s">
        <v>81</v>
      </c>
    </row>
    <row r="23" spans="3:8" x14ac:dyDescent="0.25">
      <c r="C23" s="6">
        <v>45498.12501693287</v>
      </c>
      <c r="D23">
        <v>42</v>
      </c>
      <c r="E23" s="7">
        <v>446.346608</v>
      </c>
      <c r="F23">
        <v>576927</v>
      </c>
      <c r="G23">
        <v>550000</v>
      </c>
      <c r="H23" t="s">
        <v>82</v>
      </c>
    </row>
    <row r="24" spans="3:8" x14ac:dyDescent="0.25">
      <c r="C24" s="6">
        <v>45532.23737422454</v>
      </c>
      <c r="D24">
        <v>1</v>
      </c>
      <c r="E24" s="7">
        <v>440.92416700000001</v>
      </c>
      <c r="F24">
        <v>1032264</v>
      </c>
      <c r="G24">
        <v>0</v>
      </c>
      <c r="H24" t="s">
        <v>83</v>
      </c>
    </row>
    <row r="25" spans="3:8" x14ac:dyDescent="0.25">
      <c r="C25" s="6">
        <v>45540.692622187496</v>
      </c>
      <c r="D25">
        <v>1</v>
      </c>
      <c r="E25" s="7">
        <v>419.21878199999998</v>
      </c>
      <c r="F25">
        <v>6015103</v>
      </c>
      <c r="G25">
        <v>18153</v>
      </c>
      <c r="H25" t="s">
        <v>84</v>
      </c>
    </row>
    <row r="26" spans="3:8" x14ac:dyDescent="0.25">
      <c r="C26" s="6">
        <v>45512.525360300926</v>
      </c>
      <c r="D26">
        <v>1</v>
      </c>
      <c r="E26" s="7">
        <v>410.63495899999998</v>
      </c>
      <c r="F26">
        <v>10335</v>
      </c>
      <c r="G26">
        <v>9611</v>
      </c>
      <c r="H26" t="s">
        <v>85</v>
      </c>
    </row>
    <row r="27" spans="3:8" x14ac:dyDescent="0.25">
      <c r="C27" s="6">
        <v>45527.238435497682</v>
      </c>
      <c r="D27">
        <v>1</v>
      </c>
      <c r="E27" s="7">
        <v>396.26643999999999</v>
      </c>
      <c r="F27">
        <v>996748</v>
      </c>
      <c r="G27">
        <v>0</v>
      </c>
      <c r="H27" t="s">
        <v>86</v>
      </c>
    </row>
    <row r="28" spans="3:8" x14ac:dyDescent="0.25">
      <c r="C28" s="6">
        <v>45539.011059375</v>
      </c>
      <c r="D28">
        <v>2</v>
      </c>
      <c r="E28" s="7">
        <v>378.47509700000001</v>
      </c>
      <c r="F28">
        <v>8731344</v>
      </c>
      <c r="G28">
        <v>1181</v>
      </c>
      <c r="H28" t="s">
        <v>84</v>
      </c>
    </row>
    <row r="29" spans="3:8" x14ac:dyDescent="0.25">
      <c r="C29" s="6">
        <v>45498.020899305557</v>
      </c>
      <c r="D29">
        <v>43</v>
      </c>
      <c r="E29" s="7">
        <v>378.45764100000002</v>
      </c>
      <c r="F29">
        <v>557385</v>
      </c>
      <c r="G29">
        <v>519497</v>
      </c>
      <c r="H29" t="s">
        <v>87</v>
      </c>
    </row>
    <row r="30" spans="3:8" x14ac:dyDescent="0.25">
      <c r="C30" s="6">
        <v>45531.23026369213</v>
      </c>
      <c r="D30">
        <v>13</v>
      </c>
      <c r="E30" s="7">
        <v>371.42071399999998</v>
      </c>
      <c r="F30">
        <v>8740318</v>
      </c>
      <c r="G30">
        <v>0</v>
      </c>
      <c r="H30" t="s">
        <v>88</v>
      </c>
    </row>
    <row r="31" spans="3:8" x14ac:dyDescent="0.25">
      <c r="C31" s="6">
        <v>45540.698007291663</v>
      </c>
      <c r="D31">
        <v>1</v>
      </c>
      <c r="E31" s="7">
        <v>321.01564300000001</v>
      </c>
      <c r="F31">
        <v>672518</v>
      </c>
      <c r="G31">
        <v>0</v>
      </c>
      <c r="H31" t="s">
        <v>89</v>
      </c>
    </row>
    <row r="32" spans="3:8" x14ac:dyDescent="0.25">
      <c r="C32" s="6">
        <v>45498.12585478009</v>
      </c>
      <c r="D32">
        <v>43</v>
      </c>
      <c r="E32" s="7">
        <v>305.70843600000001</v>
      </c>
      <c r="F32">
        <v>90517859</v>
      </c>
      <c r="G32">
        <v>1519147</v>
      </c>
      <c r="H32" t="s">
        <v>90</v>
      </c>
    </row>
    <row r="33" spans="3:8" x14ac:dyDescent="0.25">
      <c r="C33" s="6">
        <v>45503.444128506948</v>
      </c>
      <c r="D33">
        <v>1</v>
      </c>
      <c r="E33" s="7">
        <v>301.51169800000002</v>
      </c>
      <c r="F33">
        <v>3635196</v>
      </c>
      <c r="G33">
        <v>20</v>
      </c>
      <c r="H33" t="s">
        <v>91</v>
      </c>
    </row>
    <row r="34" spans="3:8" x14ac:dyDescent="0.25">
      <c r="C34" s="6">
        <v>45498.003096412038</v>
      </c>
      <c r="D34">
        <v>86</v>
      </c>
      <c r="E34" s="7">
        <v>300.37724900000001</v>
      </c>
      <c r="F34">
        <v>2681193</v>
      </c>
      <c r="G34">
        <v>71715</v>
      </c>
      <c r="H34" t="s">
        <v>92</v>
      </c>
    </row>
    <row r="35" spans="3:8" x14ac:dyDescent="0.25">
      <c r="C35" s="8">
        <v>45538.118431099538</v>
      </c>
      <c r="D35" s="1">
        <v>65</v>
      </c>
      <c r="E35" s="7">
        <v>289.25365699999998</v>
      </c>
      <c r="F35">
        <v>962</v>
      </c>
      <c r="G35">
        <v>30</v>
      </c>
      <c r="H35" t="s">
        <v>93</v>
      </c>
    </row>
    <row r="36" spans="3:8" x14ac:dyDescent="0.25">
      <c r="C36" s="6">
        <v>45503.628513043979</v>
      </c>
      <c r="D36">
        <v>1</v>
      </c>
      <c r="E36" s="7">
        <v>289.14858099999998</v>
      </c>
      <c r="F36">
        <v>3340037</v>
      </c>
      <c r="G36">
        <v>10427</v>
      </c>
      <c r="H36" t="s">
        <v>94</v>
      </c>
    </row>
    <row r="37" spans="3:8" x14ac:dyDescent="0.25">
      <c r="C37" s="8">
        <v>45503.476571331019</v>
      </c>
      <c r="D37">
        <v>1</v>
      </c>
      <c r="E37" s="7">
        <v>288.87995100000001</v>
      </c>
      <c r="F37">
        <v>5233122</v>
      </c>
      <c r="G37">
        <v>104</v>
      </c>
      <c r="H37" t="s">
        <v>95</v>
      </c>
    </row>
    <row r="38" spans="3:8" x14ac:dyDescent="0.25">
      <c r="C38" s="6">
        <v>45540.211851736109</v>
      </c>
      <c r="D38">
        <v>1</v>
      </c>
      <c r="E38" s="7">
        <v>280.45086099999997</v>
      </c>
      <c r="F38">
        <v>98120962</v>
      </c>
      <c r="G38">
        <v>90</v>
      </c>
      <c r="H38" t="s">
        <v>96</v>
      </c>
    </row>
    <row r="39" spans="3:8" x14ac:dyDescent="0.25">
      <c r="C39" s="6">
        <v>45535.001430787037</v>
      </c>
      <c r="D39">
        <v>6</v>
      </c>
      <c r="E39" s="7">
        <v>268.03199699999999</v>
      </c>
      <c r="F39">
        <v>6215375</v>
      </c>
      <c r="G39">
        <v>22873</v>
      </c>
      <c r="H39" t="s">
        <v>97</v>
      </c>
    </row>
    <row r="40" spans="3:8" x14ac:dyDescent="0.25">
      <c r="C40" s="6">
        <v>45539.474202974539</v>
      </c>
      <c r="D40">
        <v>1</v>
      </c>
      <c r="E40" s="7">
        <v>267.149179</v>
      </c>
      <c r="F40">
        <v>3679</v>
      </c>
      <c r="G40">
        <v>1199</v>
      </c>
      <c r="H40" t="s">
        <v>98</v>
      </c>
    </row>
    <row r="41" spans="3:8" x14ac:dyDescent="0.25">
      <c r="C41" s="6">
        <v>45532.672483449074</v>
      </c>
      <c r="D41">
        <v>66</v>
      </c>
      <c r="E41" s="7">
        <v>263.81898000000001</v>
      </c>
      <c r="F41">
        <v>55106568</v>
      </c>
      <c r="G41">
        <v>0</v>
      </c>
      <c r="H41" t="s">
        <v>99</v>
      </c>
    </row>
    <row r="42" spans="3:8" x14ac:dyDescent="0.25">
      <c r="C42" s="6">
        <v>45540.56932962963</v>
      </c>
      <c r="D42">
        <v>1</v>
      </c>
      <c r="E42" s="7">
        <v>259.23205799999999</v>
      </c>
      <c r="F42">
        <v>2</v>
      </c>
      <c r="G42">
        <v>0</v>
      </c>
      <c r="H42" t="s">
        <v>100</v>
      </c>
    </row>
    <row r="43" spans="3:8" x14ac:dyDescent="0.25">
      <c r="C43" s="6">
        <v>45540.019366666667</v>
      </c>
      <c r="D43">
        <v>1</v>
      </c>
      <c r="E43" s="7">
        <v>252.689986</v>
      </c>
      <c r="F43">
        <v>3635</v>
      </c>
      <c r="G43">
        <v>2274</v>
      </c>
      <c r="H43" t="s">
        <v>98</v>
      </c>
    </row>
    <row r="44" spans="3:8" x14ac:dyDescent="0.25">
      <c r="C44" s="6">
        <v>45498.146404976855</v>
      </c>
      <c r="D44">
        <v>43</v>
      </c>
      <c r="E44" s="7">
        <v>250.43780000000001</v>
      </c>
      <c r="F44">
        <v>86746538</v>
      </c>
      <c r="G44">
        <v>408543</v>
      </c>
      <c r="H44" t="s">
        <v>101</v>
      </c>
    </row>
    <row r="45" spans="3:8" x14ac:dyDescent="0.25">
      <c r="C45" s="6">
        <v>45498.568554826386</v>
      </c>
      <c r="D45">
        <v>1</v>
      </c>
      <c r="E45" s="7">
        <v>247.26035200000001</v>
      </c>
      <c r="F45">
        <v>3892970</v>
      </c>
      <c r="G45">
        <v>0</v>
      </c>
      <c r="H45" t="s">
        <v>102</v>
      </c>
    </row>
    <row r="46" spans="3:8" x14ac:dyDescent="0.25">
      <c r="C46" s="6">
        <v>45540.552113541664</v>
      </c>
      <c r="D46">
        <v>1</v>
      </c>
      <c r="E46" s="7">
        <v>245.90111400000001</v>
      </c>
      <c r="F46">
        <v>129975</v>
      </c>
      <c r="G46">
        <v>10899</v>
      </c>
      <c r="H46" t="s">
        <v>103</v>
      </c>
    </row>
    <row r="47" spans="3:8" x14ac:dyDescent="0.25">
      <c r="C47" s="6">
        <v>45540.757834953707</v>
      </c>
      <c r="D47">
        <v>1</v>
      </c>
      <c r="E47" s="7">
        <v>243.77982800000001</v>
      </c>
      <c r="F47">
        <v>419290</v>
      </c>
      <c r="G47">
        <v>0</v>
      </c>
      <c r="H47" t="s">
        <v>104</v>
      </c>
    </row>
    <row r="48" spans="3:8" x14ac:dyDescent="0.25">
      <c r="C48" s="6">
        <v>45512.363896724535</v>
      </c>
      <c r="D48">
        <v>1</v>
      </c>
      <c r="E48" s="7">
        <v>217.20707200000001</v>
      </c>
      <c r="F48">
        <v>3904673</v>
      </c>
      <c r="G48">
        <v>0</v>
      </c>
      <c r="H48" t="s">
        <v>105</v>
      </c>
    </row>
    <row r="49" spans="3:8" x14ac:dyDescent="0.25">
      <c r="C49" s="6">
        <v>45540.774691006947</v>
      </c>
      <c r="D49">
        <v>1</v>
      </c>
      <c r="E49" s="7">
        <v>209.736434</v>
      </c>
      <c r="F49">
        <v>21432863</v>
      </c>
      <c r="G49">
        <v>10343</v>
      </c>
      <c r="H49" t="s">
        <v>106</v>
      </c>
    </row>
    <row r="50" spans="3:8" x14ac:dyDescent="0.25">
      <c r="C50" s="6">
        <v>45540.208545335649</v>
      </c>
      <c r="D50">
        <v>1</v>
      </c>
      <c r="E50" s="7">
        <v>206.77559600000001</v>
      </c>
      <c r="F50">
        <v>40896919</v>
      </c>
      <c r="G50">
        <v>1040659</v>
      </c>
      <c r="H50" t="s">
        <v>107</v>
      </c>
    </row>
    <row r="51" spans="3:8" x14ac:dyDescent="0.25">
      <c r="C51" s="6">
        <v>45540.130342094904</v>
      </c>
      <c r="D51">
        <v>1</v>
      </c>
      <c r="E51" s="7">
        <v>204.06535700000001</v>
      </c>
      <c r="F51">
        <v>254050</v>
      </c>
      <c r="G51">
        <v>8360</v>
      </c>
      <c r="H51" t="s">
        <v>108</v>
      </c>
    </row>
    <row r="52" spans="3:8" x14ac:dyDescent="0.25">
      <c r="C52" s="6">
        <v>45530.676228784723</v>
      </c>
      <c r="D52">
        <v>1</v>
      </c>
      <c r="E52" s="7">
        <v>200.99059500000001</v>
      </c>
      <c r="F52">
        <v>3918816</v>
      </c>
      <c r="G52">
        <v>0</v>
      </c>
      <c r="H52" t="s">
        <v>109</v>
      </c>
    </row>
    <row r="53" spans="3:8" x14ac:dyDescent="0.25">
      <c r="C53" s="6">
        <v>45504.670893981478</v>
      </c>
      <c r="D53">
        <v>1</v>
      </c>
      <c r="E53" s="7">
        <v>200.85480899999999</v>
      </c>
      <c r="F53">
        <v>3025347</v>
      </c>
      <c r="G53">
        <v>214</v>
      </c>
      <c r="H53" t="s">
        <v>110</v>
      </c>
    </row>
    <row r="54" spans="3:8" x14ac:dyDescent="0.25">
      <c r="C54" s="6">
        <v>45540.236405752315</v>
      </c>
      <c r="D54">
        <v>2</v>
      </c>
      <c r="E54" s="7">
        <v>194.01714899999999</v>
      </c>
      <c r="F54">
        <v>551361</v>
      </c>
      <c r="G54">
        <v>0</v>
      </c>
      <c r="H54" t="s">
        <v>111</v>
      </c>
    </row>
    <row r="55" spans="3:8" x14ac:dyDescent="0.25">
      <c r="C55" s="6">
        <v>45498.129833796294</v>
      </c>
      <c r="D55">
        <v>43</v>
      </c>
      <c r="E55" s="7">
        <v>192.56701200000001</v>
      </c>
      <c r="F55">
        <v>22266290</v>
      </c>
      <c r="G55">
        <v>469651</v>
      </c>
      <c r="H55" t="s">
        <v>112</v>
      </c>
    </row>
    <row r="56" spans="3:8" x14ac:dyDescent="0.25">
      <c r="C56" s="6">
        <v>45511.621683067133</v>
      </c>
      <c r="D56">
        <v>1</v>
      </c>
      <c r="E56" s="7">
        <v>189.79388900000001</v>
      </c>
      <c r="F56">
        <v>4271943</v>
      </c>
      <c r="G56">
        <v>0</v>
      </c>
      <c r="H56" t="s">
        <v>113</v>
      </c>
    </row>
    <row r="57" spans="3:8" x14ac:dyDescent="0.25">
      <c r="C57" s="6">
        <v>45517.350429166669</v>
      </c>
      <c r="D57">
        <v>1</v>
      </c>
      <c r="E57" s="7">
        <v>189.66747699999999</v>
      </c>
      <c r="F57">
        <v>28537867</v>
      </c>
      <c r="G57">
        <v>12851</v>
      </c>
      <c r="H57" t="s">
        <v>114</v>
      </c>
    </row>
    <row r="58" spans="3:8" x14ac:dyDescent="0.25">
      <c r="C58" s="6">
        <v>45536.563036307867</v>
      </c>
      <c r="D58">
        <v>1</v>
      </c>
      <c r="E58" s="7">
        <v>188.260547</v>
      </c>
      <c r="F58">
        <v>75273698</v>
      </c>
      <c r="G58">
        <v>490</v>
      </c>
      <c r="H58" t="s">
        <v>115</v>
      </c>
    </row>
    <row r="59" spans="3:8" x14ac:dyDescent="0.25">
      <c r="C59" s="6">
        <v>45512.569042442126</v>
      </c>
      <c r="D59">
        <v>56</v>
      </c>
      <c r="E59" s="7">
        <v>184.48979600000001</v>
      </c>
      <c r="F59">
        <v>61743</v>
      </c>
      <c r="G59">
        <v>51920</v>
      </c>
      <c r="H59" t="s">
        <v>116</v>
      </c>
    </row>
    <row r="60" spans="3:8" x14ac:dyDescent="0.25">
      <c r="C60" s="6">
        <v>45536.260454282405</v>
      </c>
      <c r="D60">
        <v>5</v>
      </c>
      <c r="E60" s="7">
        <v>183.749773</v>
      </c>
      <c r="F60">
        <v>1523959</v>
      </c>
      <c r="G60">
        <v>0</v>
      </c>
      <c r="H60" t="s">
        <v>117</v>
      </c>
    </row>
    <row r="61" spans="3:8" x14ac:dyDescent="0.25">
      <c r="C61" s="6">
        <v>45540.061588969904</v>
      </c>
      <c r="D61">
        <v>1</v>
      </c>
      <c r="E61" s="7">
        <v>182.33648199999999</v>
      </c>
      <c r="F61">
        <v>193506223</v>
      </c>
      <c r="G61">
        <v>3508</v>
      </c>
      <c r="H61" t="s">
        <v>118</v>
      </c>
    </row>
    <row r="62" spans="3:8" x14ac:dyDescent="0.25">
      <c r="C62" s="6">
        <v>45498.000056863428</v>
      </c>
      <c r="D62">
        <v>43</v>
      </c>
      <c r="E62" s="7">
        <v>181.98686799999999</v>
      </c>
      <c r="F62">
        <v>232541</v>
      </c>
      <c r="G62">
        <v>116806</v>
      </c>
      <c r="H62" t="s">
        <v>119</v>
      </c>
    </row>
    <row r="63" spans="3:8" x14ac:dyDescent="0.25">
      <c r="C63" s="6">
        <v>45498.702448067132</v>
      </c>
      <c r="D63">
        <v>1</v>
      </c>
      <c r="E63" s="7">
        <v>175.517743</v>
      </c>
      <c r="F63">
        <v>3337951</v>
      </c>
      <c r="G63">
        <v>32</v>
      </c>
      <c r="H63" t="s">
        <v>120</v>
      </c>
    </row>
    <row r="64" spans="3:8" x14ac:dyDescent="0.25">
      <c r="C64" s="6">
        <v>45532.668146261574</v>
      </c>
      <c r="D64">
        <v>11</v>
      </c>
      <c r="E64" s="7">
        <v>172.80320699999999</v>
      </c>
      <c r="F64">
        <v>9184428</v>
      </c>
      <c r="G64">
        <v>0</v>
      </c>
      <c r="H64" t="s">
        <v>121</v>
      </c>
    </row>
    <row r="65" spans="3:8" x14ac:dyDescent="0.25">
      <c r="C65" s="6">
        <v>45539.560887847219</v>
      </c>
      <c r="D65">
        <v>1</v>
      </c>
      <c r="E65" s="7">
        <v>172.793824</v>
      </c>
      <c r="F65">
        <v>3409086</v>
      </c>
      <c r="G65">
        <v>10144</v>
      </c>
      <c r="H65" t="s">
        <v>94</v>
      </c>
    </row>
    <row r="66" spans="3:8" x14ac:dyDescent="0.25">
      <c r="C66" s="6">
        <v>45498.022448877316</v>
      </c>
      <c r="D66">
        <v>43</v>
      </c>
      <c r="E66">
        <v>172.08223599999999</v>
      </c>
      <c r="F66">
        <v>24235354</v>
      </c>
      <c r="G66">
        <v>220978</v>
      </c>
      <c r="H66" t="s">
        <v>122</v>
      </c>
    </row>
    <row r="67" spans="3:8" x14ac:dyDescent="0.25">
      <c r="C67" s="6">
        <v>45517.550193171293</v>
      </c>
      <c r="D67">
        <v>1</v>
      </c>
      <c r="E67">
        <v>165.883137</v>
      </c>
      <c r="F67">
        <v>28282077</v>
      </c>
      <c r="G67">
        <v>497</v>
      </c>
      <c r="H67" t="s">
        <v>123</v>
      </c>
    </row>
    <row r="68" spans="3:8" x14ac:dyDescent="0.25">
      <c r="C68" s="6">
        <v>45512.536007407405</v>
      </c>
      <c r="D68">
        <v>1</v>
      </c>
      <c r="E68">
        <v>162.25605999999999</v>
      </c>
      <c r="F68">
        <v>1083</v>
      </c>
      <c r="G68">
        <v>1050</v>
      </c>
      <c r="H68" t="s">
        <v>124</v>
      </c>
    </row>
    <row r="69" spans="3:8" x14ac:dyDescent="0.25">
      <c r="C69" s="6">
        <v>45540.582149652779</v>
      </c>
      <c r="D69">
        <v>1</v>
      </c>
      <c r="E69">
        <v>154.11934099999999</v>
      </c>
      <c r="F69">
        <v>19203</v>
      </c>
      <c r="G69">
        <v>0</v>
      </c>
      <c r="H69" t="s">
        <v>125</v>
      </c>
    </row>
    <row r="70" spans="3:8" x14ac:dyDescent="0.25">
      <c r="C70" s="6">
        <v>45536.053642013889</v>
      </c>
      <c r="D70">
        <v>5</v>
      </c>
      <c r="E70">
        <v>147.39318700000001</v>
      </c>
      <c r="F70">
        <v>1523959</v>
      </c>
      <c r="G70">
        <v>0</v>
      </c>
      <c r="H70" t="s">
        <v>126</v>
      </c>
    </row>
    <row r="71" spans="3:8" x14ac:dyDescent="0.25">
      <c r="C71" s="6">
        <v>45517.366782754631</v>
      </c>
      <c r="D71">
        <v>1</v>
      </c>
      <c r="E71">
        <v>144.20864</v>
      </c>
      <c r="F71">
        <v>28526456</v>
      </c>
      <c r="G71">
        <v>8761</v>
      </c>
      <c r="H71" t="s">
        <v>127</v>
      </c>
    </row>
    <row r="72" spans="3:8" x14ac:dyDescent="0.25">
      <c r="C72" s="6">
        <v>45516.731029166665</v>
      </c>
      <c r="D72">
        <v>8</v>
      </c>
      <c r="E72">
        <v>140.79767699999999</v>
      </c>
      <c r="F72">
        <v>227098712</v>
      </c>
      <c r="G72">
        <v>32200</v>
      </c>
      <c r="H72" t="s">
        <v>128</v>
      </c>
    </row>
    <row r="73" spans="3:8" x14ac:dyDescent="0.25">
      <c r="C73" s="6">
        <v>45540.584090775461</v>
      </c>
      <c r="D73">
        <v>1</v>
      </c>
      <c r="E73">
        <v>130.637114</v>
      </c>
      <c r="F73">
        <v>19203</v>
      </c>
      <c r="G73">
        <v>0</v>
      </c>
      <c r="H73" t="s">
        <v>129</v>
      </c>
    </row>
    <row r="74" spans="3:8" x14ac:dyDescent="0.25">
      <c r="C74" s="6">
        <v>45540.772890312503</v>
      </c>
      <c r="D74">
        <v>1</v>
      </c>
      <c r="E74">
        <v>125.867718</v>
      </c>
      <c r="F74">
        <v>7954590</v>
      </c>
      <c r="G74">
        <v>225</v>
      </c>
      <c r="H74" t="s">
        <v>130</v>
      </c>
    </row>
    <row r="75" spans="3:8" x14ac:dyDescent="0.25">
      <c r="C75" s="6">
        <v>45503.474564004631</v>
      </c>
      <c r="D75">
        <v>1</v>
      </c>
      <c r="E75">
        <v>125.86272099999999</v>
      </c>
      <c r="F75">
        <v>5222488</v>
      </c>
      <c r="G75">
        <v>116</v>
      </c>
      <c r="H75" t="s">
        <v>131</v>
      </c>
    </row>
    <row r="76" spans="3:8" x14ac:dyDescent="0.25">
      <c r="C76" s="6">
        <v>45532.665250381942</v>
      </c>
      <c r="D76">
        <v>1</v>
      </c>
      <c r="E76">
        <v>122.912569</v>
      </c>
      <c r="F76">
        <v>9779942</v>
      </c>
      <c r="G76">
        <v>329013</v>
      </c>
      <c r="H76" t="s">
        <v>132</v>
      </c>
    </row>
    <row r="77" spans="3:8" x14ac:dyDescent="0.25">
      <c r="C77" s="6">
        <v>45512.569782488426</v>
      </c>
      <c r="D77">
        <v>1</v>
      </c>
      <c r="E77">
        <v>121.750299</v>
      </c>
      <c r="F77">
        <v>5932511</v>
      </c>
      <c r="G77">
        <v>0</v>
      </c>
      <c r="H77" t="s">
        <v>133</v>
      </c>
    </row>
    <row r="78" spans="3:8" x14ac:dyDescent="0.25">
      <c r="C78" s="6">
        <v>45540.254600462962</v>
      </c>
      <c r="D78">
        <v>1</v>
      </c>
      <c r="E78">
        <v>121.628173</v>
      </c>
      <c r="F78">
        <v>5769723</v>
      </c>
      <c r="G78">
        <v>197</v>
      </c>
      <c r="H78" t="s">
        <v>134</v>
      </c>
    </row>
    <row r="79" spans="3:8" x14ac:dyDescent="0.25">
      <c r="C79" s="6">
        <v>45498.000094097224</v>
      </c>
      <c r="D79">
        <v>43</v>
      </c>
      <c r="E79">
        <v>121.49309100000001</v>
      </c>
      <c r="F79">
        <v>183132</v>
      </c>
      <c r="G79">
        <v>149125</v>
      </c>
      <c r="H79" t="s">
        <v>135</v>
      </c>
    </row>
    <row r="80" spans="3:8" x14ac:dyDescent="0.25">
      <c r="C80" s="6">
        <v>45498.083365312501</v>
      </c>
      <c r="D80">
        <v>43</v>
      </c>
      <c r="E80">
        <v>119.862866</v>
      </c>
      <c r="F80">
        <v>698565</v>
      </c>
      <c r="G80">
        <v>28529</v>
      </c>
      <c r="H80" t="s">
        <v>136</v>
      </c>
    </row>
    <row r="81" spans="3:8" x14ac:dyDescent="0.25">
      <c r="C81" s="6">
        <v>45536.577867557869</v>
      </c>
      <c r="D81">
        <v>1</v>
      </c>
      <c r="E81">
        <v>117.257212</v>
      </c>
      <c r="F81">
        <v>31336698</v>
      </c>
      <c r="G81">
        <v>7509</v>
      </c>
      <c r="H81" t="s">
        <v>137</v>
      </c>
    </row>
    <row r="82" spans="3:8" x14ac:dyDescent="0.25">
      <c r="C82" s="6">
        <v>45497.621549108793</v>
      </c>
      <c r="D82">
        <v>994</v>
      </c>
      <c r="E82">
        <v>113.016986</v>
      </c>
      <c r="F82">
        <v>760636319</v>
      </c>
      <c r="G82">
        <v>8167940</v>
      </c>
      <c r="H82" t="s">
        <v>138</v>
      </c>
    </row>
    <row r="83" spans="3:8" x14ac:dyDescent="0.25">
      <c r="C83" s="6">
        <v>45540.557030011572</v>
      </c>
      <c r="D83">
        <v>1</v>
      </c>
      <c r="E83">
        <v>112.851815</v>
      </c>
      <c r="F83">
        <v>11941695</v>
      </c>
      <c r="G83">
        <v>34643</v>
      </c>
      <c r="H83" t="s">
        <v>139</v>
      </c>
    </row>
    <row r="84" spans="3:8" x14ac:dyDescent="0.25">
      <c r="C84" s="6">
        <v>45503.559396840275</v>
      </c>
      <c r="D84">
        <v>1</v>
      </c>
      <c r="E84">
        <v>111.633628</v>
      </c>
      <c r="F84">
        <v>2</v>
      </c>
      <c r="G84">
        <v>0</v>
      </c>
      <c r="H84" t="s">
        <v>140</v>
      </c>
    </row>
    <row r="85" spans="3:8" x14ac:dyDescent="0.25">
      <c r="C85" s="6">
        <v>45540.25602291667</v>
      </c>
      <c r="D85">
        <v>1</v>
      </c>
      <c r="E85">
        <v>110.378275</v>
      </c>
      <c r="F85">
        <v>12598518</v>
      </c>
      <c r="G85">
        <v>28</v>
      </c>
      <c r="H85" t="s">
        <v>141</v>
      </c>
    </row>
    <row r="86" spans="3:8" x14ac:dyDescent="0.25">
      <c r="C86" s="6">
        <v>45498.02209082176</v>
      </c>
      <c r="D86">
        <v>43</v>
      </c>
      <c r="E86">
        <v>109.02892799999999</v>
      </c>
      <c r="F86">
        <v>105795993</v>
      </c>
      <c r="G86">
        <v>363478</v>
      </c>
      <c r="H86" t="s">
        <v>142</v>
      </c>
    </row>
    <row r="87" spans="3:8" x14ac:dyDescent="0.25">
      <c r="C87" s="6">
        <v>45531.341553854167</v>
      </c>
      <c r="D87">
        <v>1</v>
      </c>
      <c r="E87">
        <v>108.778875</v>
      </c>
      <c r="F87">
        <v>1803126</v>
      </c>
      <c r="G87">
        <v>16</v>
      </c>
      <c r="H87" t="s">
        <v>143</v>
      </c>
    </row>
    <row r="88" spans="3:8" x14ac:dyDescent="0.25">
      <c r="C88" s="6">
        <v>45516.422063969905</v>
      </c>
      <c r="D88">
        <v>1</v>
      </c>
      <c r="E88">
        <v>105.17868199999999</v>
      </c>
      <c r="F88">
        <v>27566400</v>
      </c>
      <c r="G88">
        <v>22</v>
      </c>
      <c r="H88" t="s">
        <v>144</v>
      </c>
    </row>
    <row r="89" spans="3:8" x14ac:dyDescent="0.25">
      <c r="C89" s="6">
        <v>45517.462166435187</v>
      </c>
      <c r="D89">
        <v>1</v>
      </c>
      <c r="E89">
        <v>101.23106300000001</v>
      </c>
      <c r="F89">
        <v>3939322</v>
      </c>
      <c r="G89">
        <v>0</v>
      </c>
      <c r="H89" t="s">
        <v>145</v>
      </c>
    </row>
    <row r="90" spans="3:8" x14ac:dyDescent="0.25">
      <c r="C90" s="6">
        <v>45532.269543402777</v>
      </c>
      <c r="D90">
        <v>9</v>
      </c>
      <c r="E90">
        <v>97.064362000000003</v>
      </c>
      <c r="F90">
        <v>2472757</v>
      </c>
      <c r="G90">
        <v>0</v>
      </c>
      <c r="H90" t="s">
        <v>146</v>
      </c>
    </row>
    <row r="91" spans="3:8" x14ac:dyDescent="0.25">
      <c r="C91" s="6">
        <v>45513.337940127312</v>
      </c>
      <c r="D91">
        <v>1</v>
      </c>
      <c r="E91">
        <v>96.619739999999993</v>
      </c>
      <c r="F91">
        <v>4457822</v>
      </c>
      <c r="G91">
        <v>7</v>
      </c>
      <c r="H91" t="s">
        <v>147</v>
      </c>
    </row>
    <row r="92" spans="3:8" x14ac:dyDescent="0.25">
      <c r="C92" s="6">
        <v>45512.533702627312</v>
      </c>
      <c r="D92">
        <v>1</v>
      </c>
      <c r="E92">
        <v>96.297128000000001</v>
      </c>
      <c r="F92">
        <v>4373658</v>
      </c>
      <c r="G92">
        <v>17</v>
      </c>
      <c r="H92" t="s">
        <v>148</v>
      </c>
    </row>
    <row r="93" spans="3:8" x14ac:dyDescent="0.25">
      <c r="C93" s="6">
        <v>45512.64394652778</v>
      </c>
      <c r="D93">
        <v>1</v>
      </c>
      <c r="E93">
        <v>94.661360000000002</v>
      </c>
      <c r="F93">
        <v>4434118</v>
      </c>
      <c r="G93">
        <v>5</v>
      </c>
      <c r="H93" t="s">
        <v>149</v>
      </c>
    </row>
    <row r="94" spans="3:8" x14ac:dyDescent="0.25">
      <c r="C94" s="6">
        <v>45512.530317245371</v>
      </c>
      <c r="D94">
        <v>1</v>
      </c>
      <c r="E94">
        <v>92.460172</v>
      </c>
      <c r="F94">
        <v>4356373</v>
      </c>
      <c r="G94">
        <v>0</v>
      </c>
      <c r="H94" t="s">
        <v>150</v>
      </c>
    </row>
    <row r="95" spans="3:8" x14ac:dyDescent="0.25">
      <c r="C95" s="6">
        <v>45540.447722453704</v>
      </c>
      <c r="D95">
        <v>1</v>
      </c>
      <c r="E95">
        <v>92.267904999999999</v>
      </c>
      <c r="F95">
        <v>199</v>
      </c>
      <c r="G95">
        <v>104</v>
      </c>
      <c r="H95" t="s">
        <v>151</v>
      </c>
    </row>
    <row r="96" spans="3:8" x14ac:dyDescent="0.25">
      <c r="C96" s="6">
        <v>45540.272023761572</v>
      </c>
      <c r="D96">
        <v>28</v>
      </c>
      <c r="E96">
        <v>88.879165</v>
      </c>
      <c r="F96">
        <v>120953498</v>
      </c>
      <c r="G96">
        <v>315101</v>
      </c>
      <c r="H96" t="s">
        <v>152</v>
      </c>
    </row>
    <row r="97" spans="3:8" x14ac:dyDescent="0.25">
      <c r="C97" s="6">
        <v>45537.025626122682</v>
      </c>
      <c r="D97">
        <v>4</v>
      </c>
      <c r="E97">
        <v>85.557789</v>
      </c>
      <c r="F97">
        <v>13633434</v>
      </c>
      <c r="G97">
        <v>42180</v>
      </c>
      <c r="H97" t="s">
        <v>94</v>
      </c>
    </row>
    <row r="98" spans="3:8" x14ac:dyDescent="0.25">
      <c r="C98" s="6">
        <v>45498.125026006943</v>
      </c>
      <c r="D98">
        <v>42</v>
      </c>
      <c r="E98">
        <v>85.429946999999999</v>
      </c>
      <c r="F98">
        <v>56309</v>
      </c>
      <c r="G98">
        <v>8926</v>
      </c>
      <c r="H98" t="s">
        <v>153</v>
      </c>
    </row>
    <row r="99" spans="3:8" x14ac:dyDescent="0.25">
      <c r="C99" s="6">
        <v>45535.011201932874</v>
      </c>
      <c r="D99">
        <v>6</v>
      </c>
      <c r="E99">
        <v>83.804586</v>
      </c>
      <c r="F99">
        <v>15967735</v>
      </c>
      <c r="G99">
        <v>620</v>
      </c>
      <c r="H99" t="s">
        <v>154</v>
      </c>
    </row>
    <row r="100" spans="3:8" x14ac:dyDescent="0.25">
      <c r="C100" s="6">
        <v>45498.608696377312</v>
      </c>
      <c r="D100">
        <v>440</v>
      </c>
      <c r="E100">
        <v>81.619780000000006</v>
      </c>
      <c r="F100">
        <v>370098954</v>
      </c>
      <c r="G100">
        <v>0</v>
      </c>
      <c r="H100" t="s">
        <v>155</v>
      </c>
    </row>
    <row r="101" spans="3:8" x14ac:dyDescent="0.25">
      <c r="C101" s="6">
        <v>45512.554155937498</v>
      </c>
      <c r="D101">
        <v>1</v>
      </c>
      <c r="E101">
        <v>80.100558000000007</v>
      </c>
      <c r="F101">
        <v>4360108</v>
      </c>
      <c r="G101">
        <v>0</v>
      </c>
      <c r="H101" t="s">
        <v>156</v>
      </c>
    </row>
    <row r="102" spans="3:8" x14ac:dyDescent="0.25">
      <c r="C102" s="6">
        <v>45540.008522800927</v>
      </c>
      <c r="D102">
        <v>1</v>
      </c>
      <c r="E102">
        <v>79.829002000000003</v>
      </c>
      <c r="F102">
        <v>16323372</v>
      </c>
      <c r="G102">
        <v>50</v>
      </c>
      <c r="H102" t="s">
        <v>157</v>
      </c>
    </row>
    <row r="103" spans="3:8" x14ac:dyDescent="0.25">
      <c r="C103" s="6">
        <v>45512.556995949075</v>
      </c>
      <c r="D103">
        <v>1</v>
      </c>
      <c r="E103">
        <v>79.249234000000001</v>
      </c>
      <c r="F103">
        <v>4381579</v>
      </c>
      <c r="G103">
        <v>8</v>
      </c>
      <c r="H103" t="s">
        <v>158</v>
      </c>
    </row>
    <row r="104" spans="3:8" x14ac:dyDescent="0.25">
      <c r="C104" s="6">
        <v>45537.259560219907</v>
      </c>
      <c r="D104">
        <v>4</v>
      </c>
      <c r="E104">
        <v>76.991158999999996</v>
      </c>
      <c r="F104">
        <v>385168</v>
      </c>
      <c r="G104">
        <v>0</v>
      </c>
      <c r="H104" t="s">
        <v>159</v>
      </c>
    </row>
    <row r="105" spans="3:8" x14ac:dyDescent="0.25">
      <c r="C105" s="6">
        <v>45498.108983599537</v>
      </c>
      <c r="D105">
        <v>85</v>
      </c>
      <c r="E105">
        <v>76.498232000000002</v>
      </c>
      <c r="F105">
        <v>45310099</v>
      </c>
      <c r="G105">
        <v>381783</v>
      </c>
      <c r="H105" t="s">
        <v>160</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6:N106"/>
  <sheetViews>
    <sheetView workbookViewId="0">
      <selection activeCell="G19" sqref="G19"/>
    </sheetView>
  </sheetViews>
  <sheetFormatPr defaultRowHeight="15" x14ac:dyDescent="0.25"/>
  <cols>
    <col min="4" max="4" width="20" customWidth="1"/>
    <col min="5" max="5" width="12.5703125" customWidth="1"/>
    <col min="6" max="6" width="20.85546875" customWidth="1"/>
    <col min="7" max="7" width="17.140625" customWidth="1"/>
    <col min="8" max="9" width="19.140625" customWidth="1"/>
    <col min="10" max="10" width="20" customWidth="1"/>
    <col min="11" max="11" width="18.7109375" customWidth="1"/>
    <col min="12" max="12" width="20.5703125" customWidth="1"/>
    <col min="13" max="13" width="15" customWidth="1"/>
    <col min="14" max="14" width="22.85546875" customWidth="1"/>
    <col min="15" max="15" width="16" customWidth="1"/>
  </cols>
  <sheetData>
    <row r="6" spans="3:14" s="1" customFormat="1" x14ac:dyDescent="0.25">
      <c r="C6" s="1" t="s">
        <v>13</v>
      </c>
      <c r="D6" s="1" t="s">
        <v>17</v>
      </c>
      <c r="E6" s="1" t="s">
        <v>33</v>
      </c>
      <c r="F6" s="1" t="s">
        <v>18</v>
      </c>
      <c r="G6" s="1" t="s">
        <v>19</v>
      </c>
      <c r="H6" s="1" t="s">
        <v>20</v>
      </c>
      <c r="I6" s="1" t="s">
        <v>12</v>
      </c>
      <c r="J6" s="1" t="s">
        <v>23</v>
      </c>
      <c r="K6" s="1" t="s">
        <v>16</v>
      </c>
    </row>
    <row r="7" spans="3:14" x14ac:dyDescent="0.25">
      <c r="C7">
        <v>10211930</v>
      </c>
      <c r="D7">
        <v>52</v>
      </c>
      <c r="E7">
        <v>0</v>
      </c>
      <c r="F7">
        <v>2</v>
      </c>
      <c r="G7">
        <v>0</v>
      </c>
      <c r="H7">
        <v>0</v>
      </c>
      <c r="I7" s="6">
        <v>45497.604521909721</v>
      </c>
      <c r="J7" s="6">
        <v>45540.772092013889</v>
      </c>
      <c r="K7" s="6" t="s">
        <v>161</v>
      </c>
    </row>
    <row r="8" spans="3:14" x14ac:dyDescent="0.25">
      <c r="C8">
        <v>5566465</v>
      </c>
      <c r="D8">
        <v>114</v>
      </c>
      <c r="E8">
        <v>0</v>
      </c>
      <c r="F8">
        <v>19</v>
      </c>
      <c r="G8">
        <v>0</v>
      </c>
      <c r="H8">
        <v>0</v>
      </c>
      <c r="I8" s="6">
        <v>45497.59087994213</v>
      </c>
      <c r="J8" s="6">
        <v>45540.840827893517</v>
      </c>
      <c r="K8" s="6" t="s">
        <v>162</v>
      </c>
    </row>
    <row r="9" spans="3:14" x14ac:dyDescent="0.25">
      <c r="C9">
        <v>996677</v>
      </c>
      <c r="D9">
        <v>105</v>
      </c>
      <c r="E9">
        <v>0</v>
      </c>
      <c r="F9">
        <v>10</v>
      </c>
      <c r="G9">
        <v>0</v>
      </c>
      <c r="H9">
        <v>0</v>
      </c>
      <c r="I9" s="6">
        <v>45497.5908059375</v>
      </c>
      <c r="J9" s="6">
        <v>45540.840828159722</v>
      </c>
      <c r="K9" s="6" t="s">
        <v>163</v>
      </c>
    </row>
    <row r="10" spans="3:14" x14ac:dyDescent="0.25">
      <c r="C10">
        <v>996677</v>
      </c>
      <c r="D10">
        <v>114</v>
      </c>
      <c r="E10">
        <v>0</v>
      </c>
      <c r="F10">
        <v>14</v>
      </c>
      <c r="G10">
        <v>0</v>
      </c>
      <c r="H10">
        <v>0</v>
      </c>
      <c r="I10" s="6">
        <v>45497.5908059375</v>
      </c>
      <c r="J10" s="6">
        <v>45540.840828159722</v>
      </c>
      <c r="K10" s="6" t="s">
        <v>164</v>
      </c>
    </row>
    <row r="11" spans="3:14" s="5" customFormat="1" x14ac:dyDescent="0.25">
      <c r="C11" s="5">
        <v>390260</v>
      </c>
      <c r="D11" s="5">
        <v>101</v>
      </c>
      <c r="E11" s="5">
        <v>0</v>
      </c>
      <c r="F11" s="5">
        <v>0</v>
      </c>
      <c r="G11" s="5">
        <v>0</v>
      </c>
      <c r="H11" s="5">
        <v>0</v>
      </c>
      <c r="I11" s="8">
        <v>45497.590634340275</v>
      </c>
      <c r="J11" s="8">
        <v>45540.841508020836</v>
      </c>
      <c r="K11" s="8" t="s">
        <v>165</v>
      </c>
    </row>
    <row r="12" spans="3:14" x14ac:dyDescent="0.25">
      <c r="C12">
        <v>390244</v>
      </c>
      <c r="D12">
        <v>78</v>
      </c>
      <c r="E12">
        <v>0</v>
      </c>
      <c r="F12">
        <v>2</v>
      </c>
      <c r="G12">
        <v>0</v>
      </c>
      <c r="H12">
        <v>0</v>
      </c>
      <c r="I12" s="6">
        <v>45497.590632905092</v>
      </c>
      <c r="J12" s="6">
        <v>45540.841508020836</v>
      </c>
      <c r="K12" s="6" t="s">
        <v>166</v>
      </c>
      <c r="M12" s="4"/>
      <c r="N12" s="4"/>
    </row>
    <row r="13" spans="3:14" x14ac:dyDescent="0.25">
      <c r="C13">
        <v>390244</v>
      </c>
      <c r="D13">
        <v>110</v>
      </c>
      <c r="E13">
        <v>0</v>
      </c>
      <c r="F13">
        <v>7</v>
      </c>
      <c r="G13">
        <v>0</v>
      </c>
      <c r="H13">
        <v>0</v>
      </c>
      <c r="I13" s="6">
        <v>45497.590634062501</v>
      </c>
      <c r="J13" s="6">
        <v>45540.841508020836</v>
      </c>
      <c r="K13" s="6" t="s">
        <v>167</v>
      </c>
      <c r="M13" s="4"/>
      <c r="N13" s="4"/>
    </row>
    <row r="14" spans="3:14" x14ac:dyDescent="0.25">
      <c r="C14">
        <v>390244</v>
      </c>
      <c r="D14">
        <v>43</v>
      </c>
      <c r="E14">
        <v>0</v>
      </c>
      <c r="F14">
        <v>2</v>
      </c>
      <c r="G14">
        <v>0</v>
      </c>
      <c r="H14">
        <v>0</v>
      </c>
      <c r="I14" s="6">
        <v>45497.590634108798</v>
      </c>
      <c r="J14" s="6">
        <v>45540.841508020836</v>
      </c>
      <c r="K14" s="6" t="s">
        <v>168</v>
      </c>
      <c r="M14" s="4"/>
      <c r="N14" s="4"/>
    </row>
    <row r="15" spans="3:14" x14ac:dyDescent="0.25">
      <c r="C15">
        <v>336235</v>
      </c>
      <c r="D15">
        <v>27</v>
      </c>
      <c r="E15">
        <v>0</v>
      </c>
      <c r="F15">
        <v>2</v>
      </c>
      <c r="G15">
        <v>0</v>
      </c>
      <c r="H15">
        <v>0</v>
      </c>
      <c r="I15" s="6">
        <v>45497.590633333333</v>
      </c>
      <c r="J15" s="6">
        <v>45540.841508020836</v>
      </c>
      <c r="K15" s="6" t="s">
        <v>169</v>
      </c>
      <c r="M15" s="4"/>
      <c r="N15" s="4"/>
    </row>
    <row r="16" spans="3:14" x14ac:dyDescent="0.25">
      <c r="C16">
        <v>336149</v>
      </c>
      <c r="D16">
        <v>98</v>
      </c>
      <c r="E16">
        <v>0</v>
      </c>
      <c r="F16">
        <v>3</v>
      </c>
      <c r="G16">
        <v>1</v>
      </c>
      <c r="H16">
        <v>0</v>
      </c>
      <c r="I16" s="6">
        <v>45497.590635266206</v>
      </c>
      <c r="J16" s="6">
        <v>45540.841508067133</v>
      </c>
      <c r="K16" s="6" t="s">
        <v>170</v>
      </c>
      <c r="M16" s="4"/>
      <c r="N16" s="4"/>
    </row>
    <row r="17" spans="3:14" x14ac:dyDescent="0.25">
      <c r="C17">
        <v>336149</v>
      </c>
      <c r="D17">
        <v>61</v>
      </c>
      <c r="E17">
        <v>0</v>
      </c>
      <c r="F17">
        <v>2</v>
      </c>
      <c r="G17">
        <v>0</v>
      </c>
      <c r="H17">
        <v>0</v>
      </c>
      <c r="I17" s="6">
        <v>45497.590635335648</v>
      </c>
      <c r="J17" s="6">
        <v>45540.841508067133</v>
      </c>
      <c r="K17" s="6" t="s">
        <v>171</v>
      </c>
      <c r="M17" s="4"/>
      <c r="N17" s="4"/>
    </row>
    <row r="18" spans="3:14" x14ac:dyDescent="0.25">
      <c r="C18">
        <v>159110</v>
      </c>
      <c r="D18">
        <v>53</v>
      </c>
      <c r="E18">
        <v>0</v>
      </c>
      <c r="F18">
        <v>2</v>
      </c>
      <c r="G18">
        <v>0</v>
      </c>
      <c r="H18">
        <v>0</v>
      </c>
      <c r="I18" s="6">
        <v>45497.59065416667</v>
      </c>
      <c r="J18" s="6">
        <v>45540.840814583331</v>
      </c>
      <c r="K18" s="6" t="s">
        <v>172</v>
      </c>
      <c r="M18" s="4"/>
      <c r="N18" s="4"/>
    </row>
    <row r="19" spans="3:14" x14ac:dyDescent="0.25">
      <c r="C19">
        <v>159102</v>
      </c>
      <c r="D19">
        <v>101</v>
      </c>
      <c r="E19">
        <v>0</v>
      </c>
      <c r="F19">
        <v>7</v>
      </c>
      <c r="G19">
        <v>0</v>
      </c>
      <c r="H19">
        <v>0</v>
      </c>
      <c r="I19" s="6">
        <v>45497.590666354168</v>
      </c>
      <c r="J19" s="6">
        <v>45540.840809409725</v>
      </c>
      <c r="K19" s="6" t="s">
        <v>173</v>
      </c>
      <c r="M19" s="4"/>
      <c r="N19" s="4"/>
    </row>
    <row r="20" spans="3:14" x14ac:dyDescent="0.25">
      <c r="C20">
        <v>159102</v>
      </c>
      <c r="D20">
        <v>218</v>
      </c>
      <c r="E20">
        <v>0</v>
      </c>
      <c r="F20">
        <v>21</v>
      </c>
      <c r="G20">
        <v>0</v>
      </c>
      <c r="H20">
        <v>0</v>
      </c>
      <c r="I20" s="6">
        <v>45497.590666666663</v>
      </c>
      <c r="J20" s="6">
        <v>45540.840809409725</v>
      </c>
      <c r="K20" s="6" t="s">
        <v>173</v>
      </c>
      <c r="M20" s="4"/>
      <c r="N20" s="4"/>
    </row>
    <row r="21" spans="3:14" x14ac:dyDescent="0.25">
      <c r="C21">
        <v>159102</v>
      </c>
      <c r="D21">
        <v>41</v>
      </c>
      <c r="E21">
        <v>0</v>
      </c>
      <c r="F21">
        <v>2</v>
      </c>
      <c r="G21">
        <v>0</v>
      </c>
      <c r="H21">
        <v>0</v>
      </c>
      <c r="I21" s="6">
        <v>45497.590669328703</v>
      </c>
      <c r="J21" s="6">
        <v>45540.840809456022</v>
      </c>
      <c r="K21" s="6" t="s">
        <v>174</v>
      </c>
      <c r="M21" s="4"/>
      <c r="N21" s="4"/>
    </row>
    <row r="22" spans="3:14" x14ac:dyDescent="0.25">
      <c r="C22">
        <v>159102</v>
      </c>
      <c r="D22">
        <v>78</v>
      </c>
      <c r="E22">
        <v>0</v>
      </c>
      <c r="F22">
        <v>2</v>
      </c>
      <c r="G22">
        <v>0</v>
      </c>
      <c r="H22">
        <v>0</v>
      </c>
      <c r="I22" s="6">
        <v>45497.590669328703</v>
      </c>
      <c r="J22" s="6">
        <v>45540.840809456022</v>
      </c>
      <c r="K22" s="6" t="s">
        <v>175</v>
      </c>
    </row>
    <row r="23" spans="3:14" x14ac:dyDescent="0.25">
      <c r="C23">
        <v>159102</v>
      </c>
      <c r="D23">
        <v>66</v>
      </c>
      <c r="E23">
        <v>0</v>
      </c>
      <c r="F23">
        <v>4</v>
      </c>
      <c r="G23">
        <v>0</v>
      </c>
      <c r="H23">
        <v>0</v>
      </c>
      <c r="I23" s="6">
        <v>45497.590669444442</v>
      </c>
      <c r="J23" s="6">
        <v>45540.840809456022</v>
      </c>
      <c r="K23" s="6" t="s">
        <v>176</v>
      </c>
    </row>
    <row r="24" spans="3:14" x14ac:dyDescent="0.25">
      <c r="C24">
        <v>159102</v>
      </c>
      <c r="D24">
        <v>19</v>
      </c>
      <c r="E24">
        <v>0</v>
      </c>
      <c r="F24">
        <v>2</v>
      </c>
      <c r="G24">
        <v>0</v>
      </c>
      <c r="H24">
        <v>0</v>
      </c>
      <c r="I24" s="6">
        <v>45497.590669756944</v>
      </c>
      <c r="J24" s="6">
        <v>45540.840809456022</v>
      </c>
      <c r="K24" s="6" t="s">
        <v>177</v>
      </c>
    </row>
    <row r="25" spans="3:14" x14ac:dyDescent="0.25">
      <c r="C25">
        <v>159102</v>
      </c>
      <c r="D25">
        <v>44</v>
      </c>
      <c r="E25">
        <v>0</v>
      </c>
      <c r="F25">
        <v>3</v>
      </c>
      <c r="G25">
        <v>0</v>
      </c>
      <c r="H25">
        <v>0</v>
      </c>
      <c r="I25" s="6">
        <v>45497.590797800927</v>
      </c>
      <c r="J25" s="6">
        <v>45540.840828275461</v>
      </c>
      <c r="K25" s="6" t="s">
        <v>178</v>
      </c>
    </row>
    <row r="26" spans="3:14" x14ac:dyDescent="0.25">
      <c r="C26">
        <v>107239</v>
      </c>
      <c r="D26">
        <v>878</v>
      </c>
      <c r="E26">
        <v>0</v>
      </c>
      <c r="F26">
        <v>42</v>
      </c>
      <c r="G26">
        <v>0</v>
      </c>
      <c r="H26">
        <v>0</v>
      </c>
      <c r="I26" s="6">
        <v>45497.59090289352</v>
      </c>
      <c r="J26" s="6">
        <v>45540.840828125001</v>
      </c>
      <c r="K26" s="6" t="s">
        <v>179</v>
      </c>
    </row>
    <row r="27" spans="3:14" x14ac:dyDescent="0.25">
      <c r="C27">
        <v>107239</v>
      </c>
      <c r="D27">
        <v>123</v>
      </c>
      <c r="E27">
        <v>0</v>
      </c>
      <c r="F27">
        <v>11</v>
      </c>
      <c r="G27">
        <v>0</v>
      </c>
      <c r="H27">
        <v>0</v>
      </c>
      <c r="I27" s="6">
        <v>45497.590903159726</v>
      </c>
      <c r="J27" s="6">
        <v>45540.840828125001</v>
      </c>
      <c r="K27" s="6" t="s">
        <v>180</v>
      </c>
    </row>
    <row r="28" spans="3:14" x14ac:dyDescent="0.25">
      <c r="C28">
        <v>86952</v>
      </c>
      <c r="D28">
        <v>852</v>
      </c>
      <c r="E28">
        <v>8</v>
      </c>
      <c r="F28">
        <v>170</v>
      </c>
      <c r="G28">
        <v>0</v>
      </c>
      <c r="H28">
        <v>0</v>
      </c>
      <c r="I28" s="6">
        <v>45497.597930439813</v>
      </c>
      <c r="J28" s="6">
        <v>45540.841501655093</v>
      </c>
      <c r="K28" s="6" t="s">
        <v>31</v>
      </c>
    </row>
    <row r="29" spans="3:14" x14ac:dyDescent="0.25">
      <c r="C29">
        <v>69205</v>
      </c>
      <c r="D29">
        <v>205</v>
      </c>
      <c r="E29">
        <v>0</v>
      </c>
      <c r="F29">
        <v>3</v>
      </c>
      <c r="G29">
        <v>0</v>
      </c>
      <c r="H29">
        <v>0</v>
      </c>
      <c r="I29" s="6">
        <v>45522.16744232639</v>
      </c>
      <c r="J29" s="6">
        <v>45540.840828275461</v>
      </c>
      <c r="K29" s="6" t="s">
        <v>181</v>
      </c>
    </row>
    <row r="30" spans="3:14" x14ac:dyDescent="0.25">
      <c r="C30">
        <v>64923</v>
      </c>
      <c r="D30">
        <v>88</v>
      </c>
      <c r="E30">
        <v>0</v>
      </c>
      <c r="F30">
        <v>2</v>
      </c>
      <c r="G30">
        <v>0</v>
      </c>
      <c r="H30">
        <v>0</v>
      </c>
      <c r="I30" s="6">
        <v>45497.590629050923</v>
      </c>
      <c r="J30" s="6">
        <v>45540.840630324077</v>
      </c>
      <c r="K30" s="6" t="s">
        <v>182</v>
      </c>
    </row>
    <row r="31" spans="3:14" x14ac:dyDescent="0.25">
      <c r="C31">
        <v>54460</v>
      </c>
      <c r="D31">
        <v>19</v>
      </c>
      <c r="E31">
        <v>0</v>
      </c>
      <c r="F31">
        <v>0</v>
      </c>
      <c r="G31">
        <v>0</v>
      </c>
      <c r="H31">
        <v>0</v>
      </c>
      <c r="I31" s="6">
        <v>45501.166789895833</v>
      </c>
      <c r="J31" s="6">
        <v>45536.16807673611</v>
      </c>
      <c r="K31" s="6" t="s">
        <v>183</v>
      </c>
    </row>
    <row r="32" spans="3:14" x14ac:dyDescent="0.25">
      <c r="C32">
        <v>54460</v>
      </c>
      <c r="D32">
        <v>17</v>
      </c>
      <c r="E32">
        <v>0</v>
      </c>
      <c r="F32">
        <v>0</v>
      </c>
      <c r="G32">
        <v>0</v>
      </c>
      <c r="H32">
        <v>0</v>
      </c>
      <c r="I32" s="6">
        <v>45501.166789895833</v>
      </c>
      <c r="J32" s="6">
        <v>45536.16807673611</v>
      </c>
      <c r="K32" s="6" t="s">
        <v>184</v>
      </c>
    </row>
    <row r="33" spans="3:11" x14ac:dyDescent="0.25">
      <c r="C33">
        <v>54460</v>
      </c>
      <c r="D33">
        <v>16</v>
      </c>
      <c r="E33">
        <v>0</v>
      </c>
      <c r="F33">
        <v>0</v>
      </c>
      <c r="G33">
        <v>0</v>
      </c>
      <c r="H33">
        <v>0</v>
      </c>
      <c r="I33" s="6">
        <v>45501.166789930554</v>
      </c>
      <c r="J33" s="6">
        <v>45536.16807673611</v>
      </c>
      <c r="K33" s="6" t="s">
        <v>185</v>
      </c>
    </row>
    <row r="34" spans="3:11" x14ac:dyDescent="0.25">
      <c r="C34">
        <v>54460</v>
      </c>
      <c r="D34">
        <v>39</v>
      </c>
      <c r="E34">
        <v>0</v>
      </c>
      <c r="F34">
        <v>8</v>
      </c>
      <c r="G34">
        <v>0</v>
      </c>
      <c r="H34">
        <v>0</v>
      </c>
      <c r="I34" s="6">
        <v>45501.166668668979</v>
      </c>
      <c r="J34" s="6">
        <v>45536.16807673611</v>
      </c>
      <c r="K34" s="6" t="s">
        <v>186</v>
      </c>
    </row>
    <row r="35" spans="3:11" x14ac:dyDescent="0.25">
      <c r="C35">
        <v>54143</v>
      </c>
      <c r="D35">
        <v>95</v>
      </c>
      <c r="E35">
        <v>0</v>
      </c>
      <c r="F35">
        <v>2</v>
      </c>
      <c r="G35">
        <v>0</v>
      </c>
      <c r="H35">
        <v>0</v>
      </c>
      <c r="I35" s="6">
        <v>45497.590628819446</v>
      </c>
      <c r="J35" s="6">
        <v>45540.840630324077</v>
      </c>
      <c r="K35" s="6" t="s">
        <v>187</v>
      </c>
    </row>
    <row r="36" spans="3:11" x14ac:dyDescent="0.25">
      <c r="C36">
        <v>54049</v>
      </c>
      <c r="D36">
        <v>62</v>
      </c>
      <c r="E36">
        <v>0</v>
      </c>
      <c r="F36">
        <v>2</v>
      </c>
      <c r="G36">
        <v>0</v>
      </c>
      <c r="H36">
        <v>0</v>
      </c>
      <c r="I36" s="6">
        <v>45497.587202349539</v>
      </c>
      <c r="J36" s="6">
        <v>45540.841374108793</v>
      </c>
      <c r="K36" s="6" t="s">
        <v>188</v>
      </c>
    </row>
    <row r="37" spans="3:11" x14ac:dyDescent="0.25">
      <c r="C37">
        <v>54011</v>
      </c>
      <c r="D37">
        <v>45</v>
      </c>
      <c r="E37">
        <v>0</v>
      </c>
      <c r="F37">
        <v>2</v>
      </c>
      <c r="G37">
        <v>0</v>
      </c>
      <c r="H37">
        <v>0</v>
      </c>
      <c r="I37" s="6">
        <v>45497.587165081015</v>
      </c>
      <c r="J37" s="6">
        <v>45540.840630324077</v>
      </c>
      <c r="K37" s="6" t="s">
        <v>189</v>
      </c>
    </row>
    <row r="38" spans="3:11" x14ac:dyDescent="0.25">
      <c r="C38">
        <v>54011</v>
      </c>
      <c r="D38">
        <v>18</v>
      </c>
      <c r="E38">
        <v>0</v>
      </c>
      <c r="F38">
        <v>1</v>
      </c>
      <c r="G38">
        <v>0</v>
      </c>
      <c r="H38">
        <v>0</v>
      </c>
      <c r="I38" s="6">
        <v>45497.587165127312</v>
      </c>
      <c r="J38" s="6">
        <v>45540.840630324077</v>
      </c>
      <c r="K38" s="6" t="s">
        <v>190</v>
      </c>
    </row>
    <row r="39" spans="3:11" x14ac:dyDescent="0.25">
      <c r="C39">
        <v>54010</v>
      </c>
      <c r="D39">
        <v>142</v>
      </c>
      <c r="E39">
        <v>0</v>
      </c>
      <c r="F39">
        <v>3</v>
      </c>
      <c r="G39">
        <v>1</v>
      </c>
      <c r="H39">
        <v>0</v>
      </c>
      <c r="I39" s="6">
        <v>45497.590625428238</v>
      </c>
      <c r="J39" s="6">
        <v>45540.84063017361</v>
      </c>
      <c r="K39" s="6" t="s">
        <v>191</v>
      </c>
    </row>
    <row r="40" spans="3:11" x14ac:dyDescent="0.25">
      <c r="C40">
        <v>54010</v>
      </c>
      <c r="D40">
        <v>105</v>
      </c>
      <c r="E40">
        <v>0</v>
      </c>
      <c r="F40">
        <v>2</v>
      </c>
      <c r="G40">
        <v>0</v>
      </c>
      <c r="H40">
        <v>0</v>
      </c>
      <c r="I40" s="6">
        <v>45497.587165590281</v>
      </c>
      <c r="J40" s="6">
        <v>45540.840630324077</v>
      </c>
      <c r="K40" s="6" t="s">
        <v>192</v>
      </c>
    </row>
    <row r="41" spans="3:11" x14ac:dyDescent="0.25">
      <c r="C41">
        <v>54010</v>
      </c>
      <c r="D41">
        <v>46</v>
      </c>
      <c r="E41">
        <v>0</v>
      </c>
      <c r="F41">
        <v>4</v>
      </c>
      <c r="G41">
        <v>0</v>
      </c>
      <c r="H41">
        <v>0</v>
      </c>
      <c r="I41" s="6">
        <v>45497.587180439812</v>
      </c>
      <c r="J41" s="6">
        <v>45540.840630324077</v>
      </c>
      <c r="K41" s="6" t="s">
        <v>193</v>
      </c>
    </row>
    <row r="42" spans="3:11" x14ac:dyDescent="0.25">
      <c r="C42">
        <v>54010</v>
      </c>
      <c r="D42">
        <v>50</v>
      </c>
      <c r="E42">
        <v>0</v>
      </c>
      <c r="F42">
        <v>8</v>
      </c>
      <c r="G42">
        <v>0</v>
      </c>
      <c r="H42">
        <v>0</v>
      </c>
      <c r="I42" s="6">
        <v>45497.587180671297</v>
      </c>
      <c r="J42" s="6">
        <v>45540.840630324077</v>
      </c>
      <c r="K42" s="6" t="s">
        <v>194</v>
      </c>
    </row>
    <row r="43" spans="3:11" x14ac:dyDescent="0.25">
      <c r="C43">
        <v>54010</v>
      </c>
      <c r="D43">
        <v>121</v>
      </c>
      <c r="E43">
        <v>0</v>
      </c>
      <c r="F43">
        <v>4</v>
      </c>
      <c r="G43">
        <v>2</v>
      </c>
      <c r="H43">
        <v>0</v>
      </c>
      <c r="I43" s="6">
        <v>45497.590627511578</v>
      </c>
      <c r="J43" s="6">
        <v>45540.840630289349</v>
      </c>
      <c r="K43" s="6" t="s">
        <v>195</v>
      </c>
    </row>
    <row r="44" spans="3:11" x14ac:dyDescent="0.25">
      <c r="C44">
        <v>54009</v>
      </c>
      <c r="D44">
        <v>94</v>
      </c>
      <c r="E44">
        <v>0</v>
      </c>
      <c r="F44">
        <v>4</v>
      </c>
      <c r="G44">
        <v>0</v>
      </c>
      <c r="H44">
        <v>0</v>
      </c>
      <c r="I44" s="6">
        <v>45497.590635682871</v>
      </c>
      <c r="J44" s="6">
        <v>45540.841374108793</v>
      </c>
      <c r="K44" s="6" t="s">
        <v>196</v>
      </c>
    </row>
    <row r="45" spans="3:11" x14ac:dyDescent="0.25">
      <c r="C45">
        <v>54009</v>
      </c>
      <c r="D45">
        <v>76</v>
      </c>
      <c r="E45">
        <v>0</v>
      </c>
      <c r="F45">
        <v>2</v>
      </c>
      <c r="G45">
        <v>0</v>
      </c>
      <c r="H45">
        <v>0</v>
      </c>
      <c r="I45" s="6">
        <v>45497.590634062501</v>
      </c>
      <c r="J45" s="6">
        <v>45540.841374189811</v>
      </c>
      <c r="K45" s="6" t="s">
        <v>197</v>
      </c>
    </row>
    <row r="46" spans="3:11" x14ac:dyDescent="0.25">
      <c r="C46">
        <v>54009</v>
      </c>
      <c r="D46">
        <v>1161</v>
      </c>
      <c r="E46">
        <v>1</v>
      </c>
      <c r="F46">
        <v>53</v>
      </c>
      <c r="G46">
        <v>0</v>
      </c>
      <c r="H46">
        <v>0</v>
      </c>
      <c r="I46" s="6">
        <v>45497.590635995373</v>
      </c>
      <c r="J46" s="6">
        <v>45540.841374189811</v>
      </c>
      <c r="K46" s="6" t="s">
        <v>198</v>
      </c>
    </row>
    <row r="47" spans="3:11" x14ac:dyDescent="0.25">
      <c r="C47">
        <v>54009</v>
      </c>
      <c r="D47">
        <v>7233</v>
      </c>
      <c r="E47">
        <v>7</v>
      </c>
      <c r="F47">
        <v>372</v>
      </c>
      <c r="G47">
        <v>0</v>
      </c>
      <c r="H47">
        <v>0</v>
      </c>
      <c r="I47" s="6">
        <v>45497.590636076391</v>
      </c>
      <c r="J47" s="6">
        <v>45540.841374224539</v>
      </c>
      <c r="K47" t="s">
        <v>199</v>
      </c>
    </row>
    <row r="48" spans="3:11" x14ac:dyDescent="0.25">
      <c r="C48">
        <v>53036</v>
      </c>
      <c r="D48">
        <v>190</v>
      </c>
      <c r="E48">
        <v>0</v>
      </c>
      <c r="F48">
        <v>4</v>
      </c>
      <c r="G48">
        <v>0</v>
      </c>
      <c r="H48">
        <v>0</v>
      </c>
      <c r="I48" s="6">
        <v>45497.59074363426</v>
      </c>
      <c r="J48" s="6">
        <v>45540.840809525464</v>
      </c>
      <c r="K48" t="s">
        <v>200</v>
      </c>
    </row>
    <row r="49" spans="3:11" x14ac:dyDescent="0.25">
      <c r="C49">
        <v>53036</v>
      </c>
      <c r="D49">
        <v>55</v>
      </c>
      <c r="E49">
        <v>0</v>
      </c>
      <c r="F49">
        <v>4</v>
      </c>
      <c r="G49">
        <v>0</v>
      </c>
      <c r="H49">
        <v>0</v>
      </c>
      <c r="I49" s="6">
        <v>45497.590743900466</v>
      </c>
      <c r="J49" s="6">
        <v>45540.840809525464</v>
      </c>
      <c r="K49" t="s">
        <v>200</v>
      </c>
    </row>
    <row r="50" spans="3:11" x14ac:dyDescent="0.25">
      <c r="C50">
        <v>53036</v>
      </c>
      <c r="D50">
        <v>84</v>
      </c>
      <c r="E50">
        <v>0</v>
      </c>
      <c r="F50">
        <v>3</v>
      </c>
      <c r="G50">
        <v>0</v>
      </c>
      <c r="H50">
        <v>0</v>
      </c>
      <c r="I50" s="6">
        <v>45497.590746608796</v>
      </c>
      <c r="J50" s="6">
        <v>45540.840809641202</v>
      </c>
      <c r="K50" t="s">
        <v>201</v>
      </c>
    </row>
    <row r="51" spans="3:11" x14ac:dyDescent="0.25">
      <c r="C51">
        <v>53036</v>
      </c>
      <c r="D51">
        <v>133</v>
      </c>
      <c r="E51">
        <v>0</v>
      </c>
      <c r="F51">
        <v>27</v>
      </c>
      <c r="G51">
        <v>0</v>
      </c>
      <c r="H51">
        <v>0</v>
      </c>
      <c r="I51" s="6">
        <v>45497.590652627317</v>
      </c>
      <c r="J51" s="6">
        <v>45540.840808912035</v>
      </c>
      <c r="K51" t="s">
        <v>202</v>
      </c>
    </row>
    <row r="52" spans="3:11" x14ac:dyDescent="0.25">
      <c r="C52">
        <v>53036</v>
      </c>
      <c r="D52">
        <v>1838</v>
      </c>
      <c r="E52">
        <v>16</v>
      </c>
      <c r="F52">
        <v>0</v>
      </c>
      <c r="G52">
        <v>0</v>
      </c>
      <c r="H52">
        <v>0</v>
      </c>
      <c r="I52" s="6">
        <v>45497.590778819445</v>
      </c>
      <c r="J52" s="6">
        <v>45540.840814236108</v>
      </c>
      <c r="K52" t="s">
        <v>203</v>
      </c>
    </row>
    <row r="53" spans="3:11" x14ac:dyDescent="0.25">
      <c r="C53">
        <v>53036</v>
      </c>
      <c r="D53">
        <v>108</v>
      </c>
      <c r="E53">
        <v>0</v>
      </c>
      <c r="F53">
        <v>7</v>
      </c>
      <c r="G53">
        <v>0</v>
      </c>
      <c r="H53">
        <v>0</v>
      </c>
      <c r="I53" s="6">
        <v>45497.590651388891</v>
      </c>
      <c r="J53" s="6">
        <v>45540.840808912035</v>
      </c>
      <c r="K53" t="s">
        <v>204</v>
      </c>
    </row>
    <row r="54" spans="3:11" x14ac:dyDescent="0.25">
      <c r="C54">
        <v>53036</v>
      </c>
      <c r="D54">
        <v>138</v>
      </c>
      <c r="E54">
        <v>0</v>
      </c>
      <c r="F54">
        <v>7</v>
      </c>
      <c r="G54">
        <v>0</v>
      </c>
      <c r="H54">
        <v>0</v>
      </c>
      <c r="I54" s="6">
        <v>45497.590771030096</v>
      </c>
      <c r="J54" s="6">
        <v>45540.840814120369</v>
      </c>
      <c r="K54" t="s">
        <v>173</v>
      </c>
    </row>
    <row r="55" spans="3:11" x14ac:dyDescent="0.25">
      <c r="C55">
        <v>53036</v>
      </c>
      <c r="D55">
        <v>53</v>
      </c>
      <c r="E55">
        <v>0</v>
      </c>
      <c r="F55">
        <v>7</v>
      </c>
      <c r="G55">
        <v>0</v>
      </c>
      <c r="H55">
        <v>0</v>
      </c>
      <c r="I55" s="6">
        <v>45497.590771215277</v>
      </c>
      <c r="J55" s="6">
        <v>45540.840814120369</v>
      </c>
      <c r="K55" t="s">
        <v>173</v>
      </c>
    </row>
    <row r="56" spans="3:11" x14ac:dyDescent="0.25">
      <c r="C56">
        <v>53036</v>
      </c>
      <c r="D56">
        <v>1293</v>
      </c>
      <c r="E56">
        <v>1</v>
      </c>
      <c r="F56">
        <v>6</v>
      </c>
      <c r="G56">
        <v>0</v>
      </c>
      <c r="H56">
        <v>0</v>
      </c>
      <c r="I56" s="6">
        <v>45497.59077195602</v>
      </c>
      <c r="J56" s="6">
        <v>45540.840814120369</v>
      </c>
      <c r="K56" t="s">
        <v>205</v>
      </c>
    </row>
    <row r="57" spans="3:11" x14ac:dyDescent="0.25">
      <c r="C57">
        <v>53036</v>
      </c>
      <c r="D57">
        <v>353</v>
      </c>
      <c r="E57">
        <v>0</v>
      </c>
      <c r="F57">
        <v>518</v>
      </c>
      <c r="G57">
        <v>0</v>
      </c>
      <c r="H57">
        <v>0</v>
      </c>
      <c r="I57" s="6">
        <v>45497.590776701392</v>
      </c>
      <c r="J57" s="6">
        <v>45540.84081415509</v>
      </c>
      <c r="K57" t="s">
        <v>206</v>
      </c>
    </row>
    <row r="58" spans="3:11" x14ac:dyDescent="0.25">
      <c r="C58">
        <v>53036</v>
      </c>
      <c r="D58">
        <v>143</v>
      </c>
      <c r="E58">
        <v>0</v>
      </c>
      <c r="F58">
        <v>2</v>
      </c>
      <c r="G58">
        <v>0</v>
      </c>
      <c r="H58">
        <v>0</v>
      </c>
      <c r="I58" s="6">
        <v>45497.590776736113</v>
      </c>
      <c r="J58" s="6">
        <v>45540.84081415509</v>
      </c>
      <c r="K58" t="s">
        <v>207</v>
      </c>
    </row>
    <row r="59" spans="3:11" x14ac:dyDescent="0.25">
      <c r="C59">
        <v>53036</v>
      </c>
      <c r="D59">
        <v>148</v>
      </c>
      <c r="E59">
        <v>0</v>
      </c>
      <c r="F59">
        <v>3</v>
      </c>
      <c r="G59">
        <v>0</v>
      </c>
      <c r="H59">
        <v>0</v>
      </c>
      <c r="I59" s="6">
        <v>45497.590776770834</v>
      </c>
      <c r="J59" s="6">
        <v>45540.840814236108</v>
      </c>
      <c r="K59" t="s">
        <v>208</v>
      </c>
    </row>
    <row r="60" spans="3:11" x14ac:dyDescent="0.25">
      <c r="C60">
        <v>53036</v>
      </c>
      <c r="D60">
        <v>98</v>
      </c>
      <c r="E60">
        <v>0</v>
      </c>
      <c r="F60">
        <v>4</v>
      </c>
      <c r="G60">
        <v>0</v>
      </c>
      <c r="H60">
        <v>0</v>
      </c>
      <c r="I60" s="6">
        <v>45497.590652812498</v>
      </c>
      <c r="J60" s="6">
        <v>45540.840808912035</v>
      </c>
      <c r="K60" t="s">
        <v>209</v>
      </c>
    </row>
    <row r="61" spans="3:11" x14ac:dyDescent="0.25">
      <c r="C61">
        <v>53034</v>
      </c>
      <c r="D61">
        <v>137</v>
      </c>
      <c r="E61">
        <v>0</v>
      </c>
      <c r="F61">
        <v>9</v>
      </c>
      <c r="G61">
        <v>0</v>
      </c>
      <c r="H61">
        <v>0</v>
      </c>
      <c r="I61" s="6">
        <v>45497.590732986115</v>
      </c>
      <c r="J61" s="6">
        <v>45540.840809490743</v>
      </c>
      <c r="K61" t="s">
        <v>210</v>
      </c>
    </row>
    <row r="62" spans="3:11" x14ac:dyDescent="0.25">
      <c r="C62">
        <v>53034</v>
      </c>
      <c r="D62">
        <v>30</v>
      </c>
      <c r="E62">
        <v>0</v>
      </c>
      <c r="F62">
        <v>3</v>
      </c>
      <c r="G62">
        <v>0</v>
      </c>
      <c r="H62">
        <v>0</v>
      </c>
      <c r="I62" s="6">
        <v>45497.590739502317</v>
      </c>
      <c r="J62" s="6">
        <v>45540.840809490743</v>
      </c>
      <c r="K62" t="s">
        <v>211</v>
      </c>
    </row>
    <row r="63" spans="3:11" x14ac:dyDescent="0.25">
      <c r="C63">
        <v>53034</v>
      </c>
      <c r="D63">
        <v>80</v>
      </c>
      <c r="E63">
        <v>0</v>
      </c>
      <c r="F63">
        <v>4</v>
      </c>
      <c r="G63">
        <v>0</v>
      </c>
      <c r="H63">
        <v>0</v>
      </c>
      <c r="I63" s="6">
        <v>45497.590669594909</v>
      </c>
      <c r="J63" s="6">
        <v>45540.840809409725</v>
      </c>
      <c r="K63" t="s">
        <v>212</v>
      </c>
    </row>
    <row r="64" spans="3:11" x14ac:dyDescent="0.25">
      <c r="C64">
        <v>53034</v>
      </c>
      <c r="D64">
        <v>64</v>
      </c>
      <c r="E64">
        <v>0</v>
      </c>
      <c r="F64">
        <v>3</v>
      </c>
      <c r="G64">
        <v>0</v>
      </c>
      <c r="H64">
        <v>0</v>
      </c>
      <c r="I64" s="6">
        <v>45497.590944444448</v>
      </c>
      <c r="J64" s="6">
        <v>45540.84083804398</v>
      </c>
      <c r="K64" t="s">
        <v>213</v>
      </c>
    </row>
    <row r="65" spans="3:11" x14ac:dyDescent="0.25">
      <c r="C65">
        <v>53034</v>
      </c>
      <c r="D65">
        <v>34</v>
      </c>
      <c r="E65">
        <v>0</v>
      </c>
      <c r="F65">
        <v>3</v>
      </c>
      <c r="G65">
        <v>0</v>
      </c>
      <c r="H65">
        <v>0</v>
      </c>
      <c r="I65" s="6">
        <v>45497.590944444448</v>
      </c>
      <c r="J65" s="6">
        <v>45540.84083804398</v>
      </c>
      <c r="K65" t="s">
        <v>214</v>
      </c>
    </row>
    <row r="66" spans="3:11" x14ac:dyDescent="0.25">
      <c r="C66">
        <v>53034</v>
      </c>
      <c r="D66">
        <v>1196</v>
      </c>
      <c r="E66">
        <v>1</v>
      </c>
      <c r="F66">
        <v>6</v>
      </c>
      <c r="G66">
        <v>0</v>
      </c>
      <c r="H66">
        <v>0</v>
      </c>
      <c r="I66" s="6">
        <v>45497.590678125001</v>
      </c>
      <c r="J66" s="6">
        <v>45540.840809456022</v>
      </c>
      <c r="K66" t="s">
        <v>215</v>
      </c>
    </row>
    <row r="67" spans="3:11" x14ac:dyDescent="0.25">
      <c r="C67">
        <v>53034</v>
      </c>
      <c r="D67">
        <v>20</v>
      </c>
      <c r="E67">
        <v>0</v>
      </c>
      <c r="F67">
        <v>2</v>
      </c>
      <c r="G67">
        <v>0</v>
      </c>
      <c r="H67">
        <v>0</v>
      </c>
      <c r="I67" s="6">
        <v>45497.590683831018</v>
      </c>
      <c r="J67" s="6">
        <v>45540.840809490743</v>
      </c>
      <c r="K67" t="s">
        <v>216</v>
      </c>
    </row>
    <row r="68" spans="3:11" x14ac:dyDescent="0.25">
      <c r="C68">
        <v>53034</v>
      </c>
      <c r="D68">
        <v>208</v>
      </c>
      <c r="E68">
        <v>0</v>
      </c>
      <c r="F68">
        <v>6</v>
      </c>
      <c r="G68">
        <v>0</v>
      </c>
      <c r="H68">
        <v>0</v>
      </c>
      <c r="I68" s="6">
        <v>45497.590683946757</v>
      </c>
      <c r="J68" s="6">
        <v>45540.840809490743</v>
      </c>
      <c r="K68" t="s">
        <v>217</v>
      </c>
    </row>
    <row r="69" spans="3:11" x14ac:dyDescent="0.25">
      <c r="C69">
        <v>53034</v>
      </c>
      <c r="D69">
        <v>79</v>
      </c>
      <c r="E69">
        <v>0</v>
      </c>
      <c r="F69">
        <v>3</v>
      </c>
      <c r="G69">
        <v>0</v>
      </c>
      <c r="H69">
        <v>0</v>
      </c>
      <c r="I69" s="6">
        <v>45497.590789004629</v>
      </c>
      <c r="J69" s="6">
        <v>45540.840814780095</v>
      </c>
      <c r="K69" t="s">
        <v>218</v>
      </c>
    </row>
    <row r="70" spans="3:11" x14ac:dyDescent="0.25">
      <c r="C70">
        <v>53034</v>
      </c>
      <c r="D70">
        <v>86</v>
      </c>
      <c r="E70">
        <v>0</v>
      </c>
      <c r="F70">
        <v>2</v>
      </c>
      <c r="G70">
        <v>0</v>
      </c>
      <c r="H70">
        <v>0</v>
      </c>
      <c r="I70" s="6">
        <v>45497.590789004629</v>
      </c>
      <c r="J70" s="6">
        <v>45540.840814780095</v>
      </c>
      <c r="K70" t="s">
        <v>219</v>
      </c>
    </row>
    <row r="71" spans="3:11" x14ac:dyDescent="0.25">
      <c r="C71">
        <v>53034</v>
      </c>
      <c r="D71">
        <v>29</v>
      </c>
      <c r="E71">
        <v>0</v>
      </c>
      <c r="F71">
        <v>3</v>
      </c>
      <c r="G71">
        <v>0</v>
      </c>
      <c r="H71">
        <v>0</v>
      </c>
      <c r="I71" s="6">
        <v>45497.59078903935</v>
      </c>
      <c r="J71" s="6">
        <v>45540.840814780095</v>
      </c>
      <c r="K71" t="s">
        <v>220</v>
      </c>
    </row>
    <row r="72" spans="3:11" x14ac:dyDescent="0.25">
      <c r="C72">
        <v>53034</v>
      </c>
      <c r="D72">
        <v>139</v>
      </c>
      <c r="E72">
        <v>0</v>
      </c>
      <c r="F72">
        <v>2</v>
      </c>
      <c r="G72">
        <v>0</v>
      </c>
      <c r="H72">
        <v>0</v>
      </c>
      <c r="I72" s="6">
        <v>45497.590795138887</v>
      </c>
      <c r="J72" s="6">
        <v>45540.840819675926</v>
      </c>
      <c r="K72" t="s">
        <v>219</v>
      </c>
    </row>
    <row r="73" spans="3:11" x14ac:dyDescent="0.25">
      <c r="C73">
        <v>53034</v>
      </c>
      <c r="D73">
        <v>50</v>
      </c>
      <c r="E73">
        <v>0</v>
      </c>
      <c r="F73">
        <v>3</v>
      </c>
      <c r="G73">
        <v>0</v>
      </c>
      <c r="H73">
        <v>0</v>
      </c>
      <c r="I73" s="6">
        <v>45497.590795138887</v>
      </c>
      <c r="J73" s="6">
        <v>45540.840819675926</v>
      </c>
      <c r="K73" t="s">
        <v>221</v>
      </c>
    </row>
    <row r="74" spans="3:11" x14ac:dyDescent="0.25">
      <c r="C74">
        <v>53034</v>
      </c>
      <c r="D74">
        <v>183</v>
      </c>
      <c r="E74">
        <v>0</v>
      </c>
      <c r="F74">
        <v>0</v>
      </c>
      <c r="G74">
        <v>0</v>
      </c>
      <c r="H74">
        <v>0</v>
      </c>
      <c r="I74" s="6">
        <v>45497.590795173608</v>
      </c>
      <c r="J74" s="6">
        <v>45540.840819756944</v>
      </c>
      <c r="K74" t="s">
        <v>222</v>
      </c>
    </row>
    <row r="75" spans="3:11" x14ac:dyDescent="0.25">
      <c r="C75">
        <v>53034</v>
      </c>
      <c r="D75">
        <v>123</v>
      </c>
      <c r="E75">
        <v>0</v>
      </c>
      <c r="F75">
        <v>7</v>
      </c>
      <c r="G75">
        <v>0</v>
      </c>
      <c r="H75">
        <v>0</v>
      </c>
      <c r="I75" s="6">
        <v>45497.590637997688</v>
      </c>
      <c r="J75" s="6">
        <v>45540.840808912035</v>
      </c>
      <c r="K75" t="s">
        <v>173</v>
      </c>
    </row>
    <row r="76" spans="3:11" x14ac:dyDescent="0.25">
      <c r="C76">
        <v>53034</v>
      </c>
      <c r="D76">
        <v>241</v>
      </c>
      <c r="E76">
        <v>0</v>
      </c>
      <c r="F76">
        <v>21</v>
      </c>
      <c r="G76">
        <v>0</v>
      </c>
      <c r="H76">
        <v>0</v>
      </c>
      <c r="I76" s="6">
        <v>45497.590638113426</v>
      </c>
      <c r="J76" s="6">
        <v>45540.840808912035</v>
      </c>
      <c r="K76" t="s">
        <v>173</v>
      </c>
    </row>
    <row r="77" spans="3:11" x14ac:dyDescent="0.25">
      <c r="C77">
        <v>53034</v>
      </c>
      <c r="D77">
        <v>119</v>
      </c>
      <c r="E77">
        <v>0</v>
      </c>
      <c r="F77">
        <v>6</v>
      </c>
      <c r="G77">
        <v>0</v>
      </c>
      <c r="H77">
        <v>0</v>
      </c>
      <c r="I77" s="6">
        <v>45497.590638310183</v>
      </c>
      <c r="J77" s="6">
        <v>45540.840808912035</v>
      </c>
      <c r="K77" t="s">
        <v>223</v>
      </c>
    </row>
    <row r="78" spans="3:11" x14ac:dyDescent="0.25">
      <c r="C78">
        <v>53034</v>
      </c>
      <c r="D78">
        <v>187</v>
      </c>
      <c r="E78">
        <v>0</v>
      </c>
      <c r="F78">
        <v>2</v>
      </c>
      <c r="G78">
        <v>0</v>
      </c>
      <c r="H78">
        <v>0</v>
      </c>
      <c r="I78" s="6">
        <v>45497.590639467591</v>
      </c>
      <c r="J78" s="6">
        <v>45540.840808912035</v>
      </c>
      <c r="K78" t="s">
        <v>207</v>
      </c>
    </row>
    <row r="79" spans="3:11" x14ac:dyDescent="0.25">
      <c r="C79">
        <v>53034</v>
      </c>
      <c r="D79">
        <v>2137</v>
      </c>
      <c r="E79">
        <v>2</v>
      </c>
      <c r="F79">
        <v>12</v>
      </c>
      <c r="G79">
        <v>0</v>
      </c>
      <c r="H79">
        <v>0</v>
      </c>
      <c r="I79" s="6">
        <v>45497.59064047454</v>
      </c>
      <c r="J79" s="6">
        <v>45540.840808912035</v>
      </c>
      <c r="K79" t="s">
        <v>224</v>
      </c>
    </row>
    <row r="80" spans="3:11" x14ac:dyDescent="0.25">
      <c r="C80">
        <v>53034</v>
      </c>
      <c r="D80">
        <v>104</v>
      </c>
      <c r="E80">
        <v>0</v>
      </c>
      <c r="F80">
        <v>2</v>
      </c>
      <c r="G80">
        <v>0</v>
      </c>
      <c r="H80">
        <v>0</v>
      </c>
      <c r="I80" s="6">
        <v>45497.59064386574</v>
      </c>
      <c r="J80" s="6">
        <v>45540.840808946756</v>
      </c>
      <c r="K80" t="s">
        <v>225</v>
      </c>
    </row>
    <row r="81" spans="3:11" x14ac:dyDescent="0.25">
      <c r="C81">
        <v>53034</v>
      </c>
      <c r="D81">
        <v>117</v>
      </c>
      <c r="E81">
        <v>0</v>
      </c>
      <c r="F81">
        <v>10</v>
      </c>
      <c r="G81">
        <v>0</v>
      </c>
      <c r="H81">
        <v>0</v>
      </c>
      <c r="I81" s="6">
        <v>45497.590647604164</v>
      </c>
      <c r="J81" s="6">
        <v>45540.840808946756</v>
      </c>
      <c r="K81" t="s">
        <v>226</v>
      </c>
    </row>
    <row r="82" spans="3:11" x14ac:dyDescent="0.25">
      <c r="C82">
        <v>53034</v>
      </c>
      <c r="D82">
        <v>28</v>
      </c>
      <c r="E82">
        <v>0</v>
      </c>
      <c r="F82">
        <v>0</v>
      </c>
      <c r="G82">
        <v>0</v>
      </c>
      <c r="H82">
        <v>0</v>
      </c>
      <c r="I82" s="6">
        <v>45497.590647650461</v>
      </c>
      <c r="J82" s="6">
        <v>45540.840808946756</v>
      </c>
      <c r="K82" t="s">
        <v>227</v>
      </c>
    </row>
    <row r="83" spans="3:11" x14ac:dyDescent="0.25">
      <c r="C83">
        <v>53034</v>
      </c>
      <c r="D83">
        <v>71</v>
      </c>
      <c r="E83">
        <v>0</v>
      </c>
      <c r="F83">
        <v>6</v>
      </c>
      <c r="G83">
        <v>0</v>
      </c>
      <c r="H83">
        <v>0</v>
      </c>
      <c r="I83" s="6">
        <v>45497.590647650461</v>
      </c>
      <c r="J83" s="6">
        <v>45540.840808946756</v>
      </c>
      <c r="K83" t="s">
        <v>228</v>
      </c>
    </row>
    <row r="84" spans="3:11" x14ac:dyDescent="0.25">
      <c r="C84">
        <v>53034</v>
      </c>
      <c r="D84">
        <v>141</v>
      </c>
      <c r="E84">
        <v>0</v>
      </c>
      <c r="F84">
        <v>6</v>
      </c>
      <c r="G84">
        <v>0</v>
      </c>
      <c r="H84">
        <v>0</v>
      </c>
      <c r="I84" s="6">
        <v>45497.590648414349</v>
      </c>
      <c r="J84" s="6">
        <v>45540.840808946756</v>
      </c>
      <c r="K84" t="s">
        <v>229</v>
      </c>
    </row>
    <row r="85" spans="3:11" x14ac:dyDescent="0.25">
      <c r="C85">
        <v>53034</v>
      </c>
      <c r="D85">
        <v>104</v>
      </c>
      <c r="E85">
        <v>0</v>
      </c>
      <c r="F85">
        <v>10</v>
      </c>
      <c r="G85">
        <v>0</v>
      </c>
      <c r="H85">
        <v>0</v>
      </c>
      <c r="I85" s="6">
        <v>45497.590648645833</v>
      </c>
      <c r="J85" s="6">
        <v>45540.840808946756</v>
      </c>
      <c r="K85" t="s">
        <v>230</v>
      </c>
    </row>
    <row r="86" spans="3:11" x14ac:dyDescent="0.25">
      <c r="C86">
        <v>53034</v>
      </c>
      <c r="D86">
        <v>75</v>
      </c>
      <c r="E86">
        <v>0</v>
      </c>
      <c r="F86">
        <v>2</v>
      </c>
      <c r="G86">
        <v>0</v>
      </c>
      <c r="H86">
        <v>0</v>
      </c>
      <c r="I86" s="6">
        <v>45497.590649189813</v>
      </c>
      <c r="J86" s="6">
        <v>45540.840809259258</v>
      </c>
      <c r="K86" t="s">
        <v>231</v>
      </c>
    </row>
    <row r="87" spans="3:11" x14ac:dyDescent="0.25">
      <c r="C87">
        <v>53034</v>
      </c>
      <c r="D87">
        <v>205</v>
      </c>
      <c r="E87">
        <v>0</v>
      </c>
      <c r="F87">
        <v>85</v>
      </c>
      <c r="G87">
        <v>0</v>
      </c>
      <c r="H87">
        <v>0</v>
      </c>
      <c r="I87" s="6">
        <v>45497.590649189813</v>
      </c>
      <c r="J87" s="6">
        <v>45540.840809259258</v>
      </c>
      <c r="K87" t="s">
        <v>232</v>
      </c>
    </row>
    <row r="88" spans="3:11" x14ac:dyDescent="0.25">
      <c r="C88">
        <v>53034</v>
      </c>
      <c r="D88">
        <v>173</v>
      </c>
      <c r="E88">
        <v>0</v>
      </c>
      <c r="F88">
        <v>2</v>
      </c>
      <c r="G88">
        <v>0</v>
      </c>
      <c r="H88">
        <v>0</v>
      </c>
      <c r="I88" s="6">
        <v>45497.590784525462</v>
      </c>
      <c r="J88" s="6">
        <v>45540.840814583331</v>
      </c>
      <c r="K88" t="s">
        <v>207</v>
      </c>
    </row>
    <row r="89" spans="3:11" x14ac:dyDescent="0.25">
      <c r="C89">
        <v>53034</v>
      </c>
      <c r="D89">
        <v>39</v>
      </c>
      <c r="E89">
        <v>0</v>
      </c>
      <c r="F89">
        <v>0</v>
      </c>
      <c r="G89">
        <v>0</v>
      </c>
      <c r="H89">
        <v>0</v>
      </c>
      <c r="I89" s="6">
        <v>45497.590788541667</v>
      </c>
      <c r="J89" s="6">
        <v>45540.840814733798</v>
      </c>
      <c r="K89" t="s">
        <v>233</v>
      </c>
    </row>
    <row r="90" spans="3:11" x14ac:dyDescent="0.25">
      <c r="C90">
        <v>53034</v>
      </c>
      <c r="D90">
        <v>99</v>
      </c>
      <c r="E90">
        <v>0</v>
      </c>
      <c r="F90">
        <v>7</v>
      </c>
      <c r="G90">
        <v>0</v>
      </c>
      <c r="H90">
        <v>0</v>
      </c>
      <c r="I90" s="6">
        <v>45497.590670405094</v>
      </c>
      <c r="J90" s="6">
        <v>45540.840809456022</v>
      </c>
      <c r="K90" t="s">
        <v>173</v>
      </c>
    </row>
    <row r="91" spans="3:11" x14ac:dyDescent="0.25">
      <c r="C91">
        <v>53034</v>
      </c>
      <c r="D91">
        <v>53</v>
      </c>
      <c r="E91">
        <v>0</v>
      </c>
      <c r="F91">
        <v>7</v>
      </c>
      <c r="G91">
        <v>0</v>
      </c>
      <c r="H91">
        <v>0</v>
      </c>
      <c r="I91" s="6">
        <v>45497.590670717589</v>
      </c>
      <c r="J91" s="6">
        <v>45540.840809456022</v>
      </c>
      <c r="K91" t="s">
        <v>173</v>
      </c>
    </row>
    <row r="92" spans="3:11" x14ac:dyDescent="0.25">
      <c r="C92">
        <v>53034</v>
      </c>
      <c r="D92">
        <v>45</v>
      </c>
      <c r="E92">
        <v>0</v>
      </c>
      <c r="F92">
        <v>3</v>
      </c>
      <c r="G92">
        <v>0</v>
      </c>
      <c r="H92">
        <v>0</v>
      </c>
      <c r="I92" s="6">
        <v>45497.590671030091</v>
      </c>
      <c r="J92" s="6">
        <v>45540.840809490743</v>
      </c>
      <c r="K92" t="s">
        <v>234</v>
      </c>
    </row>
    <row r="93" spans="3:11" x14ac:dyDescent="0.25">
      <c r="C93">
        <v>53034</v>
      </c>
      <c r="D93">
        <v>37</v>
      </c>
      <c r="E93">
        <v>0</v>
      </c>
      <c r="F93">
        <v>3</v>
      </c>
      <c r="G93">
        <v>0</v>
      </c>
      <c r="H93">
        <v>0</v>
      </c>
      <c r="I93" s="6">
        <v>45497.590671064812</v>
      </c>
      <c r="J93" s="6">
        <v>45540.840809490743</v>
      </c>
      <c r="K93" t="s">
        <v>235</v>
      </c>
    </row>
    <row r="94" spans="3:11" x14ac:dyDescent="0.25">
      <c r="C94">
        <v>51957</v>
      </c>
      <c r="D94">
        <v>371</v>
      </c>
      <c r="E94">
        <v>1</v>
      </c>
      <c r="F94">
        <v>103</v>
      </c>
      <c r="G94">
        <v>1</v>
      </c>
      <c r="H94">
        <v>1</v>
      </c>
      <c r="I94" s="6">
        <v>45497.590636030094</v>
      </c>
      <c r="J94" s="6">
        <v>45540.841374189811</v>
      </c>
      <c r="K94" t="s">
        <v>236</v>
      </c>
    </row>
    <row r="95" spans="3:11" x14ac:dyDescent="0.25">
      <c r="C95">
        <v>48408</v>
      </c>
      <c r="D95">
        <v>31</v>
      </c>
      <c r="E95">
        <v>0</v>
      </c>
      <c r="F95">
        <v>0</v>
      </c>
      <c r="G95">
        <v>0</v>
      </c>
      <c r="H95">
        <v>0</v>
      </c>
      <c r="I95" s="6">
        <v>45497.590788657406</v>
      </c>
      <c r="J95" s="6">
        <v>45540.840814733798</v>
      </c>
      <c r="K95" t="s">
        <v>237</v>
      </c>
    </row>
    <row r="96" spans="3:11" x14ac:dyDescent="0.25">
      <c r="C96">
        <v>48396</v>
      </c>
      <c r="D96">
        <v>40</v>
      </c>
      <c r="E96">
        <v>0</v>
      </c>
      <c r="F96">
        <v>0</v>
      </c>
      <c r="G96">
        <v>0</v>
      </c>
      <c r="H96">
        <v>0</v>
      </c>
      <c r="I96" s="6">
        <v>45497.598001770835</v>
      </c>
      <c r="J96" s="6">
        <v>45540.841501076386</v>
      </c>
      <c r="K96" t="s">
        <v>32</v>
      </c>
    </row>
    <row r="97" spans="3:11" x14ac:dyDescent="0.25">
      <c r="C97">
        <v>39439</v>
      </c>
      <c r="D97">
        <v>236</v>
      </c>
      <c r="E97">
        <v>0</v>
      </c>
      <c r="F97">
        <v>151</v>
      </c>
      <c r="G97">
        <v>0</v>
      </c>
      <c r="H97">
        <v>0</v>
      </c>
      <c r="I97" s="6">
        <v>45508.167064664354</v>
      </c>
      <c r="J97" s="6">
        <v>45540.840809490743</v>
      </c>
      <c r="K97" t="s">
        <v>238</v>
      </c>
    </row>
    <row r="98" spans="3:11" x14ac:dyDescent="0.25">
      <c r="C98">
        <v>35053</v>
      </c>
      <c r="D98">
        <v>68</v>
      </c>
      <c r="E98">
        <v>0</v>
      </c>
      <c r="F98">
        <v>2</v>
      </c>
      <c r="G98">
        <v>0</v>
      </c>
      <c r="H98">
        <v>0</v>
      </c>
      <c r="I98" s="6">
        <v>45497.601095254628</v>
      </c>
      <c r="J98" s="6">
        <v>45540.836426388887</v>
      </c>
      <c r="K98" t="s">
        <v>239</v>
      </c>
    </row>
    <row r="99" spans="3:11" x14ac:dyDescent="0.25">
      <c r="C99">
        <v>28984</v>
      </c>
      <c r="D99">
        <v>231</v>
      </c>
      <c r="E99">
        <v>0</v>
      </c>
      <c r="F99">
        <v>12</v>
      </c>
      <c r="G99">
        <v>0</v>
      </c>
      <c r="H99">
        <v>0</v>
      </c>
      <c r="I99" s="6">
        <v>45497.59801681713</v>
      </c>
      <c r="J99" s="6">
        <v>45540.841504247684</v>
      </c>
      <c r="K99" t="s">
        <v>240</v>
      </c>
    </row>
    <row r="100" spans="3:11" x14ac:dyDescent="0.25">
      <c r="C100">
        <v>25071</v>
      </c>
      <c r="D100">
        <v>13696</v>
      </c>
      <c r="E100">
        <v>16</v>
      </c>
      <c r="F100">
        <v>558</v>
      </c>
      <c r="G100">
        <v>1</v>
      </c>
      <c r="H100">
        <v>0</v>
      </c>
      <c r="I100" s="6">
        <v>45520.466637928243</v>
      </c>
      <c r="J100" s="6">
        <v>45540.840809108799</v>
      </c>
      <c r="K100" t="s">
        <v>241</v>
      </c>
    </row>
    <row r="101" spans="3:11" x14ac:dyDescent="0.25">
      <c r="C101">
        <v>25071</v>
      </c>
      <c r="D101">
        <v>1663</v>
      </c>
      <c r="E101">
        <v>1</v>
      </c>
      <c r="F101">
        <v>274</v>
      </c>
      <c r="G101">
        <v>0</v>
      </c>
      <c r="H101">
        <v>0</v>
      </c>
      <c r="I101" s="6">
        <v>45520.46663815972</v>
      </c>
      <c r="J101" s="6">
        <v>45540.840809259258</v>
      </c>
      <c r="K101" t="s">
        <v>242</v>
      </c>
    </row>
    <row r="102" spans="3:11" x14ac:dyDescent="0.25">
      <c r="C102">
        <v>25071</v>
      </c>
      <c r="D102">
        <v>12815</v>
      </c>
      <c r="E102">
        <v>15</v>
      </c>
      <c r="F102">
        <v>186</v>
      </c>
      <c r="G102">
        <v>0</v>
      </c>
      <c r="H102">
        <v>0</v>
      </c>
      <c r="I102" s="6">
        <v>45520.466643831016</v>
      </c>
      <c r="J102" s="6">
        <v>45540.840814618059</v>
      </c>
      <c r="K102" t="s">
        <v>243</v>
      </c>
    </row>
    <row r="103" spans="3:11" x14ac:dyDescent="0.25">
      <c r="C103">
        <v>25071</v>
      </c>
      <c r="D103">
        <v>1366</v>
      </c>
      <c r="E103">
        <v>1</v>
      </c>
      <c r="F103">
        <v>237</v>
      </c>
      <c r="G103">
        <v>0</v>
      </c>
      <c r="H103">
        <v>0</v>
      </c>
      <c r="I103" s="6">
        <v>45520.466643981483</v>
      </c>
      <c r="J103" s="6">
        <v>45540.840814733798</v>
      </c>
      <c r="K103" t="s">
        <v>244</v>
      </c>
    </row>
    <row r="104" spans="3:11" x14ac:dyDescent="0.25">
      <c r="C104">
        <v>25068</v>
      </c>
      <c r="D104">
        <v>55559</v>
      </c>
      <c r="E104">
        <v>2916</v>
      </c>
      <c r="F104">
        <v>2084</v>
      </c>
      <c r="G104">
        <v>0</v>
      </c>
      <c r="H104">
        <v>0</v>
      </c>
      <c r="I104" s="6">
        <v>45533.066655590279</v>
      </c>
      <c r="J104" s="6">
        <v>45540.841383101855</v>
      </c>
      <c r="K104" t="s">
        <v>245</v>
      </c>
    </row>
    <row r="105" spans="3:11" x14ac:dyDescent="0.25">
      <c r="C105">
        <v>23069</v>
      </c>
      <c r="D105">
        <v>289</v>
      </c>
      <c r="E105">
        <v>0</v>
      </c>
      <c r="F105">
        <v>150</v>
      </c>
      <c r="G105">
        <v>0</v>
      </c>
      <c r="H105">
        <v>0</v>
      </c>
      <c r="I105" s="6">
        <v>45522.167034571758</v>
      </c>
      <c r="J105" s="6">
        <v>45540.840809259258</v>
      </c>
      <c r="K105" t="s">
        <v>246</v>
      </c>
    </row>
    <row r="106" spans="3:11" x14ac:dyDescent="0.25">
      <c r="C106">
        <v>23069</v>
      </c>
      <c r="D106">
        <v>200</v>
      </c>
      <c r="E106">
        <v>0</v>
      </c>
      <c r="F106">
        <v>150</v>
      </c>
      <c r="G106">
        <v>0</v>
      </c>
      <c r="H106">
        <v>0</v>
      </c>
      <c r="I106" s="6">
        <v>45522.167050578704</v>
      </c>
      <c r="J106" s="6">
        <v>45540.840809259258</v>
      </c>
      <c r="K106" t="s">
        <v>247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03"/>
  <sheetViews>
    <sheetView tabSelected="1" workbookViewId="0">
      <selection activeCell="L18" sqref="L18"/>
    </sheetView>
  </sheetViews>
  <sheetFormatPr defaultRowHeight="15" x14ac:dyDescent="0.25"/>
  <cols>
    <col min="2" max="2" width="45.28515625" customWidth="1"/>
    <col min="3" max="3" width="17.7109375" customWidth="1"/>
    <col min="7" max="7" width="13.42578125" customWidth="1"/>
  </cols>
  <sheetData>
    <row r="2" spans="2:7" s="1" customFormat="1" x14ac:dyDescent="0.25">
      <c r="B2" s="1" t="s">
        <v>350</v>
      </c>
      <c r="C2" s="1" t="s">
        <v>248</v>
      </c>
    </row>
    <row r="3" spans="2:7" x14ac:dyDescent="0.25">
      <c r="B3" t="s">
        <v>249</v>
      </c>
      <c r="C3">
        <v>86436</v>
      </c>
      <c r="G3" s="1" t="s">
        <v>351</v>
      </c>
    </row>
    <row r="4" spans="2:7" x14ac:dyDescent="0.25">
      <c r="B4" t="s">
        <v>250</v>
      </c>
      <c r="C4">
        <v>6576</v>
      </c>
      <c r="G4">
        <f>SUM(C3:C103)</f>
        <v>94408</v>
      </c>
    </row>
    <row r="5" spans="2:7" x14ac:dyDescent="0.25">
      <c r="B5" t="s">
        <v>251</v>
      </c>
      <c r="C5">
        <v>356</v>
      </c>
    </row>
    <row r="6" spans="2:7" x14ac:dyDescent="0.25">
      <c r="B6" t="s">
        <v>252</v>
      </c>
      <c r="C6">
        <v>291</v>
      </c>
    </row>
    <row r="7" spans="2:7" x14ac:dyDescent="0.25">
      <c r="B7" t="s">
        <v>253</v>
      </c>
      <c r="C7">
        <v>147</v>
      </c>
    </row>
    <row r="8" spans="2:7" x14ac:dyDescent="0.25">
      <c r="B8" t="s">
        <v>254</v>
      </c>
      <c r="C8">
        <v>146</v>
      </c>
    </row>
    <row r="9" spans="2:7" x14ac:dyDescent="0.25">
      <c r="B9" t="s">
        <v>255</v>
      </c>
      <c r="C9">
        <v>140</v>
      </c>
    </row>
    <row r="10" spans="2:7" x14ac:dyDescent="0.25">
      <c r="B10" t="s">
        <v>256</v>
      </c>
      <c r="C10">
        <v>108</v>
      </c>
    </row>
    <row r="11" spans="2:7" x14ac:dyDescent="0.25">
      <c r="B11" t="s">
        <v>257</v>
      </c>
      <c r="C11">
        <v>38</v>
      </c>
    </row>
    <row r="12" spans="2:7" x14ac:dyDescent="0.25">
      <c r="B12" t="s">
        <v>258</v>
      </c>
      <c r="C12">
        <v>30</v>
      </c>
    </row>
    <row r="13" spans="2:7" x14ac:dyDescent="0.25">
      <c r="B13" t="s">
        <v>259</v>
      </c>
      <c r="C13">
        <v>20</v>
      </c>
    </row>
    <row r="14" spans="2:7" x14ac:dyDescent="0.25">
      <c r="B14" t="s">
        <v>260</v>
      </c>
      <c r="C14">
        <v>19</v>
      </c>
    </row>
    <row r="15" spans="2:7" x14ac:dyDescent="0.25">
      <c r="B15" t="s">
        <v>261</v>
      </c>
      <c r="C15">
        <v>18</v>
      </c>
    </row>
    <row r="16" spans="2:7" x14ac:dyDescent="0.25">
      <c r="B16" t="s">
        <v>262</v>
      </c>
      <c r="C16">
        <v>17</v>
      </c>
    </row>
    <row r="17" spans="2:3" x14ac:dyDescent="0.25">
      <c r="B17" t="s">
        <v>263</v>
      </c>
      <c r="C17">
        <v>17</v>
      </c>
    </row>
    <row r="18" spans="2:3" x14ac:dyDescent="0.25">
      <c r="B18" t="s">
        <v>264</v>
      </c>
      <c r="C18">
        <v>15</v>
      </c>
    </row>
    <row r="19" spans="2:3" x14ac:dyDescent="0.25">
      <c r="B19" t="s">
        <v>265</v>
      </c>
      <c r="C19">
        <v>10</v>
      </c>
    </row>
    <row r="20" spans="2:3" x14ac:dyDescent="0.25">
      <c r="B20" t="s">
        <v>266</v>
      </c>
      <c r="C20">
        <v>6</v>
      </c>
    </row>
    <row r="21" spans="2:3" x14ac:dyDescent="0.25">
      <c r="B21" t="s">
        <v>267</v>
      </c>
      <c r="C21">
        <v>5</v>
      </c>
    </row>
    <row r="22" spans="2:3" x14ac:dyDescent="0.25">
      <c r="B22" t="s">
        <v>268</v>
      </c>
      <c r="C22">
        <v>3</v>
      </c>
    </row>
    <row r="23" spans="2:3" x14ac:dyDescent="0.25">
      <c r="B23" t="s">
        <v>269</v>
      </c>
      <c r="C23">
        <v>3</v>
      </c>
    </row>
    <row r="24" spans="2:3" x14ac:dyDescent="0.25">
      <c r="B24" t="s">
        <v>270</v>
      </c>
      <c r="C24">
        <v>2</v>
      </c>
    </row>
    <row r="25" spans="2:3" x14ac:dyDescent="0.25">
      <c r="B25" t="s">
        <v>271</v>
      </c>
      <c r="C25">
        <v>2</v>
      </c>
    </row>
    <row r="26" spans="2:3" x14ac:dyDescent="0.25">
      <c r="B26" t="s">
        <v>272</v>
      </c>
      <c r="C26">
        <v>1</v>
      </c>
    </row>
    <row r="27" spans="2:3" x14ac:dyDescent="0.25">
      <c r="B27" t="s">
        <v>273</v>
      </c>
      <c r="C27">
        <v>1</v>
      </c>
    </row>
    <row r="28" spans="2:3" x14ac:dyDescent="0.25">
      <c r="B28" t="s">
        <v>274</v>
      </c>
      <c r="C28">
        <v>1</v>
      </c>
    </row>
    <row r="29" spans="2:3" x14ac:dyDescent="0.25">
      <c r="B29" t="s">
        <v>275</v>
      </c>
      <c r="C29">
        <v>0</v>
      </c>
    </row>
    <row r="30" spans="2:3" x14ac:dyDescent="0.25">
      <c r="B30" t="s">
        <v>276</v>
      </c>
      <c r="C30">
        <v>0</v>
      </c>
    </row>
    <row r="31" spans="2:3" x14ac:dyDescent="0.25">
      <c r="B31" t="s">
        <v>277</v>
      </c>
      <c r="C31">
        <v>0</v>
      </c>
    </row>
    <row r="32" spans="2:3" x14ac:dyDescent="0.25">
      <c r="B32" t="s">
        <v>278</v>
      </c>
      <c r="C32">
        <v>0</v>
      </c>
    </row>
    <row r="33" spans="2:3" x14ac:dyDescent="0.25">
      <c r="B33" t="s">
        <v>279</v>
      </c>
      <c r="C33">
        <v>0</v>
      </c>
    </row>
    <row r="34" spans="2:3" x14ac:dyDescent="0.25">
      <c r="B34" t="s">
        <v>280</v>
      </c>
      <c r="C34">
        <v>0</v>
      </c>
    </row>
    <row r="35" spans="2:3" x14ac:dyDescent="0.25">
      <c r="B35" t="s">
        <v>281</v>
      </c>
      <c r="C35">
        <v>0</v>
      </c>
    </row>
    <row r="36" spans="2:3" x14ac:dyDescent="0.25">
      <c r="B36" t="s">
        <v>282</v>
      </c>
      <c r="C36">
        <v>0</v>
      </c>
    </row>
    <row r="37" spans="2:3" x14ac:dyDescent="0.25">
      <c r="B37" t="s">
        <v>283</v>
      </c>
      <c r="C37">
        <v>0</v>
      </c>
    </row>
    <row r="38" spans="2:3" x14ac:dyDescent="0.25">
      <c r="B38" t="s">
        <v>284</v>
      </c>
      <c r="C38">
        <v>0</v>
      </c>
    </row>
    <row r="39" spans="2:3" x14ac:dyDescent="0.25">
      <c r="B39" t="s">
        <v>285</v>
      </c>
      <c r="C39">
        <v>0</v>
      </c>
    </row>
    <row r="40" spans="2:3" x14ac:dyDescent="0.25">
      <c r="B40" t="s">
        <v>286</v>
      </c>
      <c r="C40">
        <v>0</v>
      </c>
    </row>
    <row r="41" spans="2:3" x14ac:dyDescent="0.25">
      <c r="B41" t="s">
        <v>287</v>
      </c>
      <c r="C41">
        <v>0</v>
      </c>
    </row>
    <row r="42" spans="2:3" x14ac:dyDescent="0.25">
      <c r="B42" t="s">
        <v>288</v>
      </c>
      <c r="C42">
        <v>0</v>
      </c>
    </row>
    <row r="43" spans="2:3" x14ac:dyDescent="0.25">
      <c r="B43" t="s">
        <v>289</v>
      </c>
      <c r="C43">
        <v>0</v>
      </c>
    </row>
    <row r="44" spans="2:3" x14ac:dyDescent="0.25">
      <c r="B44" t="s">
        <v>290</v>
      </c>
      <c r="C44">
        <v>0</v>
      </c>
    </row>
    <row r="45" spans="2:3" x14ac:dyDescent="0.25">
      <c r="B45" t="s">
        <v>291</v>
      </c>
      <c r="C45">
        <v>0</v>
      </c>
    </row>
    <row r="46" spans="2:3" x14ac:dyDescent="0.25">
      <c r="B46" t="s">
        <v>292</v>
      </c>
      <c r="C46">
        <v>0</v>
      </c>
    </row>
    <row r="47" spans="2:3" x14ac:dyDescent="0.25">
      <c r="B47" t="s">
        <v>293</v>
      </c>
      <c r="C47">
        <v>0</v>
      </c>
    </row>
    <row r="48" spans="2:3" x14ac:dyDescent="0.25">
      <c r="B48" t="s">
        <v>294</v>
      </c>
      <c r="C48">
        <v>0</v>
      </c>
    </row>
    <row r="49" spans="2:3" x14ac:dyDescent="0.25">
      <c r="B49" t="s">
        <v>295</v>
      </c>
      <c r="C49">
        <v>0</v>
      </c>
    </row>
    <row r="50" spans="2:3" x14ac:dyDescent="0.25">
      <c r="B50" t="s">
        <v>296</v>
      </c>
      <c r="C50">
        <v>0</v>
      </c>
    </row>
    <row r="51" spans="2:3" x14ac:dyDescent="0.25">
      <c r="B51" t="s">
        <v>297</v>
      </c>
      <c r="C51">
        <v>0</v>
      </c>
    </row>
    <row r="52" spans="2:3" x14ac:dyDescent="0.25">
      <c r="B52" t="s">
        <v>298</v>
      </c>
      <c r="C52">
        <v>0</v>
      </c>
    </row>
    <row r="53" spans="2:3" x14ac:dyDescent="0.25">
      <c r="B53" t="s">
        <v>299</v>
      </c>
      <c r="C53">
        <v>0</v>
      </c>
    </row>
    <row r="54" spans="2:3" x14ac:dyDescent="0.25">
      <c r="B54" t="s">
        <v>300</v>
      </c>
      <c r="C54">
        <v>0</v>
      </c>
    </row>
    <row r="55" spans="2:3" x14ac:dyDescent="0.25">
      <c r="B55" t="s">
        <v>301</v>
      </c>
      <c r="C55">
        <v>0</v>
      </c>
    </row>
    <row r="56" spans="2:3" x14ac:dyDescent="0.25">
      <c r="B56" t="s">
        <v>302</v>
      </c>
      <c r="C56">
        <v>0</v>
      </c>
    </row>
    <row r="57" spans="2:3" x14ac:dyDescent="0.25">
      <c r="B57" t="s">
        <v>303</v>
      </c>
      <c r="C57">
        <v>0</v>
      </c>
    </row>
    <row r="58" spans="2:3" x14ac:dyDescent="0.25">
      <c r="B58" t="s">
        <v>304</v>
      </c>
      <c r="C58">
        <v>0</v>
      </c>
    </row>
    <row r="59" spans="2:3" x14ac:dyDescent="0.25">
      <c r="B59" t="s">
        <v>305</v>
      </c>
      <c r="C59">
        <v>0</v>
      </c>
    </row>
    <row r="60" spans="2:3" x14ac:dyDescent="0.25">
      <c r="B60" t="s">
        <v>306</v>
      </c>
      <c r="C60">
        <v>0</v>
      </c>
    </row>
    <row r="61" spans="2:3" x14ac:dyDescent="0.25">
      <c r="B61" t="s">
        <v>307</v>
      </c>
      <c r="C61">
        <v>0</v>
      </c>
    </row>
    <row r="62" spans="2:3" x14ac:dyDescent="0.25">
      <c r="B62" t="s">
        <v>308</v>
      </c>
      <c r="C62">
        <v>0</v>
      </c>
    </row>
    <row r="63" spans="2:3" x14ac:dyDescent="0.25">
      <c r="B63" t="s">
        <v>309</v>
      </c>
      <c r="C63">
        <v>0</v>
      </c>
    </row>
    <row r="64" spans="2:3" x14ac:dyDescent="0.25">
      <c r="B64" t="s">
        <v>310</v>
      </c>
      <c r="C64">
        <v>0</v>
      </c>
    </row>
    <row r="65" spans="2:3" x14ac:dyDescent="0.25">
      <c r="B65" t="s">
        <v>311</v>
      </c>
      <c r="C65">
        <v>0</v>
      </c>
    </row>
    <row r="66" spans="2:3" x14ac:dyDescent="0.25">
      <c r="B66" t="s">
        <v>312</v>
      </c>
      <c r="C66">
        <v>0</v>
      </c>
    </row>
    <row r="67" spans="2:3" x14ac:dyDescent="0.25">
      <c r="B67" t="s">
        <v>313</v>
      </c>
      <c r="C67">
        <v>0</v>
      </c>
    </row>
    <row r="68" spans="2:3" x14ac:dyDescent="0.25">
      <c r="B68" t="s">
        <v>314</v>
      </c>
      <c r="C68">
        <v>0</v>
      </c>
    </row>
    <row r="69" spans="2:3" x14ac:dyDescent="0.25">
      <c r="B69" t="s">
        <v>315</v>
      </c>
      <c r="C69">
        <v>0</v>
      </c>
    </row>
    <row r="70" spans="2:3" x14ac:dyDescent="0.25">
      <c r="B70" t="s">
        <v>316</v>
      </c>
      <c r="C70">
        <v>0</v>
      </c>
    </row>
    <row r="71" spans="2:3" x14ac:dyDescent="0.25">
      <c r="B71" t="s">
        <v>317</v>
      </c>
      <c r="C71">
        <v>0</v>
      </c>
    </row>
    <row r="72" spans="2:3" x14ac:dyDescent="0.25">
      <c r="B72" t="s">
        <v>318</v>
      </c>
      <c r="C72">
        <v>0</v>
      </c>
    </row>
    <row r="73" spans="2:3" x14ac:dyDescent="0.25">
      <c r="B73" t="s">
        <v>319</v>
      </c>
      <c r="C73">
        <v>0</v>
      </c>
    </row>
    <row r="74" spans="2:3" x14ac:dyDescent="0.25">
      <c r="B74" t="s">
        <v>320</v>
      </c>
      <c r="C74">
        <v>0</v>
      </c>
    </row>
    <row r="75" spans="2:3" x14ac:dyDescent="0.25">
      <c r="B75" t="s">
        <v>321</v>
      </c>
      <c r="C75">
        <v>0</v>
      </c>
    </row>
    <row r="76" spans="2:3" x14ac:dyDescent="0.25">
      <c r="B76" t="s">
        <v>322</v>
      </c>
      <c r="C76">
        <v>0</v>
      </c>
    </row>
    <row r="77" spans="2:3" x14ac:dyDescent="0.25">
      <c r="B77" t="s">
        <v>323</v>
      </c>
      <c r="C77">
        <v>0</v>
      </c>
    </row>
    <row r="78" spans="2:3" x14ac:dyDescent="0.25">
      <c r="B78" t="s">
        <v>324</v>
      </c>
      <c r="C78">
        <v>0</v>
      </c>
    </row>
    <row r="79" spans="2:3" x14ac:dyDescent="0.25">
      <c r="B79" t="s">
        <v>325</v>
      </c>
      <c r="C79">
        <v>0</v>
      </c>
    </row>
    <row r="80" spans="2:3" x14ac:dyDescent="0.25">
      <c r="B80" t="s">
        <v>326</v>
      </c>
      <c r="C80">
        <v>0</v>
      </c>
    </row>
    <row r="81" spans="2:3" x14ac:dyDescent="0.25">
      <c r="B81" t="s">
        <v>327</v>
      </c>
      <c r="C81">
        <v>0</v>
      </c>
    </row>
    <row r="82" spans="2:3" x14ac:dyDescent="0.25">
      <c r="B82" t="s">
        <v>328</v>
      </c>
      <c r="C82">
        <v>0</v>
      </c>
    </row>
    <row r="83" spans="2:3" x14ac:dyDescent="0.25">
      <c r="B83" t="s">
        <v>329</v>
      </c>
      <c r="C83">
        <v>0</v>
      </c>
    </row>
    <row r="84" spans="2:3" x14ac:dyDescent="0.25">
      <c r="B84" t="s">
        <v>330</v>
      </c>
      <c r="C84">
        <v>0</v>
      </c>
    </row>
    <row r="85" spans="2:3" x14ac:dyDescent="0.25">
      <c r="B85" t="s">
        <v>331</v>
      </c>
      <c r="C85">
        <v>0</v>
      </c>
    </row>
    <row r="86" spans="2:3" x14ac:dyDescent="0.25">
      <c r="B86" t="s">
        <v>332</v>
      </c>
      <c r="C86">
        <v>0</v>
      </c>
    </row>
    <row r="87" spans="2:3" x14ac:dyDescent="0.25">
      <c r="B87" t="s">
        <v>333</v>
      </c>
      <c r="C87">
        <v>0</v>
      </c>
    </row>
    <row r="88" spans="2:3" x14ac:dyDescent="0.25">
      <c r="B88" t="s">
        <v>334</v>
      </c>
      <c r="C88">
        <v>0</v>
      </c>
    </row>
    <row r="89" spans="2:3" x14ac:dyDescent="0.25">
      <c r="B89" t="s">
        <v>335</v>
      </c>
      <c r="C89">
        <v>0</v>
      </c>
    </row>
    <row r="90" spans="2:3" x14ac:dyDescent="0.25">
      <c r="B90" t="s">
        <v>336</v>
      </c>
      <c r="C90">
        <v>0</v>
      </c>
    </row>
    <row r="91" spans="2:3" x14ac:dyDescent="0.25">
      <c r="B91" t="s">
        <v>337</v>
      </c>
      <c r="C91">
        <v>0</v>
      </c>
    </row>
    <row r="92" spans="2:3" x14ac:dyDescent="0.25">
      <c r="B92" t="s">
        <v>338</v>
      </c>
      <c r="C92">
        <v>0</v>
      </c>
    </row>
    <row r="93" spans="2:3" x14ac:dyDescent="0.25">
      <c r="B93" t="s">
        <v>339</v>
      </c>
      <c r="C93">
        <v>0</v>
      </c>
    </row>
    <row r="94" spans="2:3" x14ac:dyDescent="0.25">
      <c r="B94" t="s">
        <v>340</v>
      </c>
      <c r="C94">
        <v>0</v>
      </c>
    </row>
    <row r="95" spans="2:3" x14ac:dyDescent="0.25">
      <c r="B95" t="s">
        <v>341</v>
      </c>
      <c r="C95">
        <v>0</v>
      </c>
    </row>
    <row r="96" spans="2:3" x14ac:dyDescent="0.25">
      <c r="B96" t="s">
        <v>342</v>
      </c>
      <c r="C96">
        <v>0</v>
      </c>
    </row>
    <row r="97" spans="2:3" x14ac:dyDescent="0.25">
      <c r="B97" t="s">
        <v>343</v>
      </c>
      <c r="C97">
        <v>0</v>
      </c>
    </row>
    <row r="98" spans="2:3" x14ac:dyDescent="0.25">
      <c r="B98" t="s">
        <v>344</v>
      </c>
      <c r="C98">
        <v>0</v>
      </c>
    </row>
    <row r="99" spans="2:3" x14ac:dyDescent="0.25">
      <c r="B99" t="s">
        <v>345</v>
      </c>
      <c r="C99">
        <v>0</v>
      </c>
    </row>
    <row r="100" spans="2:3" x14ac:dyDescent="0.25">
      <c r="B100" t="s">
        <v>346</v>
      </c>
      <c r="C100">
        <v>0</v>
      </c>
    </row>
    <row r="101" spans="2:3" x14ac:dyDescent="0.25">
      <c r="B101" t="s">
        <v>347</v>
      </c>
      <c r="C101">
        <v>0</v>
      </c>
    </row>
    <row r="102" spans="2:3" x14ac:dyDescent="0.25">
      <c r="B102" t="s">
        <v>348</v>
      </c>
      <c r="C102">
        <v>0</v>
      </c>
    </row>
    <row r="103" spans="2:3" x14ac:dyDescent="0.25">
      <c r="B103" t="s">
        <v>349</v>
      </c>
      <c r="C103">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P33" sqref="P33"/>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DISK IO</vt:lpstr>
      <vt:lpstr>DB vs Size</vt:lpstr>
      <vt:lpstr>EXPENSIVE QUERIES</vt:lpstr>
      <vt:lpstr>FREQUENT QUERIES</vt:lpstr>
      <vt:lpstr>RAM ISSUE</vt:lpstr>
      <vt:lpstr>INTERNET SPEED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Eliel</dc:creator>
  <cp:lastModifiedBy>Eliel</cp:lastModifiedBy>
  <dcterms:created xsi:type="dcterms:W3CDTF">2024-06-21T00:12:19Z</dcterms:created>
  <dcterms:modified xsi:type="dcterms:W3CDTF">2024-09-10T12:41:12Z</dcterms:modified>
</cp:coreProperties>
</file>